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jamuri satelekomunikacio" sheetId="3" r:id="rId1"/>
    <sheet name="detaluri" sheetId="2" r:id="rId2"/>
  </sheets>
  <definedNames>
    <definedName name="_xlnm._FilterDatabase" localSheetId="1" hidden="1">detaluri!$C$9:$T$40</definedName>
  </definedNames>
  <calcPr calcId="145621"/>
</workbook>
</file>

<file path=xl/calcChain.xml><?xml version="1.0" encoding="utf-8"?>
<calcChain xmlns="http://schemas.openxmlformats.org/spreadsheetml/2006/main">
  <c r="D6" i="3" l="1"/>
  <c r="K24" i="2"/>
  <c r="K19" i="2"/>
  <c r="K11" i="2"/>
  <c r="K40" i="2"/>
  <c r="K39" i="2"/>
  <c r="K38" i="2"/>
  <c r="K35" i="2"/>
  <c r="K32" i="2"/>
  <c r="K29" i="2"/>
  <c r="K26" i="2"/>
</calcChain>
</file>

<file path=xl/sharedStrings.xml><?xml version="1.0" encoding="utf-8"?>
<sst xmlns="http://schemas.openxmlformats.org/spreadsheetml/2006/main" count="82" uniqueCount="30">
  <si>
    <r>
      <rPr>
        <sz val="8"/>
        <color rgb="FF000000"/>
        <rFont val="Sylfaen"/>
        <family val="1"/>
      </rPr>
      <t>სახაზინო კოდი:</t>
    </r>
  </si>
  <si>
    <t>თარიღი</t>
  </si>
  <si>
    <t>დავ,#</t>
  </si>
  <si>
    <t>თანხა</t>
  </si>
  <si>
    <t>მიმღები</t>
  </si>
  <si>
    <t>კავშირგაბმულობის ხარჯი</t>
  </si>
  <si>
    <t>#</t>
  </si>
  <si>
    <t>momwodeblis dasaxeleba</t>
  </si>
  <si>
    <t>momsaxurebis saxe</t>
  </si>
  <si>
    <t>Tanxa</t>
  </si>
  <si>
    <t>jami</t>
  </si>
  <si>
    <t>2014 wels ganxorcielebul satelefono saubrebze (saerTaSoriso da adgilobrivi zarebi) gaweuli satelekomunikacio xarjebis Sesaxeb jamurad.</t>
  </si>
  <si>
    <t>სს "სილქნეტი"</t>
  </si>
  <si>
    <t>შპს "მაგთიკომი"</t>
  </si>
  <si>
    <t>შპს "კავკასუს ონლაინი"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</si>
  <si>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</si>
  <si>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</si>
  <si>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</si>
  <si>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</si>
  <si>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</si>
  <si>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</si>
  <si>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</si>
  <si>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</si>
  <si>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</si>
  <si>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</si>
  <si>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</si>
  <si>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</si>
  <si>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სატელეკომუნიკაციო და ინტერნეტ მომსახურება</t>
  </si>
  <si>
    <t>ინტერნეტ მომსახურება</t>
  </si>
  <si>
    <t>სატელეფონო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</si>
</sst>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dd/mm/yyyy"/>
    <numFmt numFmtId="165" formatCode="[$-10409]#,##0.00"/>
    <numFmt numFmtId="166" formatCode="m/d/yyyy;@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Sylfaen"/>
      <family val="1"/>
    </font>
    <font>
      <sz val="10"/>
      <color rgb="FF000000"/>
      <name val="Arial"/>
      <family val="2"/>
    </font>
    <font>
      <sz val="10"/>
      <color rgb="FF000000"/>
      <name val="Sylfaen"/>
      <family val="1"/>
    </font>
    <font>
      <b/>
      <sz val="8"/>
      <color rgb="FF000000"/>
      <name val="Sylfaen"/>
      <family val="1"/>
    </font>
    <font>
      <b/>
      <sz val="8"/>
      <color rgb="FF000000"/>
      <name val="Arial"/>
      <family val="2"/>
    </font>
    <font>
      <b/>
      <sz val="8"/>
      <color rgb="FF696969"/>
      <name val="Arial"/>
      <family val="2"/>
    </font>
    <font>
      <b/>
      <sz val="8"/>
      <color rgb="FF696969"/>
      <name val="Sylfaen"/>
      <family val="1"/>
    </font>
    <font>
      <sz val="9"/>
      <color rgb="FF000000"/>
      <name val="Arial"/>
      <family val="2"/>
    </font>
    <font>
      <sz val="7"/>
      <color rgb="FF000000"/>
      <name val="Sylfaen"/>
      <family val="1"/>
    </font>
    <font>
      <sz val="10"/>
      <color theme="1"/>
      <name val="AcadNusx"/>
    </font>
    <font>
      <b/>
      <sz val="10"/>
      <color theme="1"/>
      <name val="AcadNusx"/>
    </font>
    <font>
      <sz val="11"/>
      <name val="AcadNusx"/>
    </font>
    <font>
      <b/>
      <sz val="11"/>
      <name val="AcadNusx"/>
    </font>
    <font>
      <b/>
      <sz val="11"/>
      <name val="Calibri"/>
      <family val="2"/>
    </font>
    <font>
      <b/>
      <sz val="11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4" fontId="12" fillId="3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0" fillId="0" borderId="12" xfId="0" applyNumberFormat="1" applyFont="1" applyFill="1" applyBorder="1" applyAlignment="1">
      <alignment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0" fillId="0" borderId="5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165" fontId="9" fillId="0" borderId="6" xfId="0" applyNumberFormat="1" applyFont="1" applyFill="1" applyBorder="1" applyAlignment="1">
      <alignment vertical="top" wrapText="1" readingOrder="1"/>
    </xf>
    <xf numFmtId="165" fontId="9" fillId="0" borderId="4" xfId="0" applyNumberFormat="1" applyFont="1" applyFill="1" applyBorder="1" applyAlignment="1">
      <alignment vertical="top" wrapText="1" readingOrder="1"/>
    </xf>
    <xf numFmtId="165" fontId="9" fillId="0" borderId="10" xfId="0" applyNumberFormat="1" applyFont="1" applyFill="1" applyBorder="1" applyAlignment="1">
      <alignment vertical="top" wrapText="1" readingOrder="1"/>
    </xf>
    <xf numFmtId="165" fontId="9" fillId="0" borderId="11" xfId="0" applyNumberFormat="1" applyFont="1" applyFill="1" applyBorder="1" applyAlignment="1">
      <alignment vertical="top" wrapText="1" readingOrder="1"/>
    </xf>
    <xf numFmtId="165" fontId="9" fillId="0" borderId="13" xfId="0" applyNumberFormat="1" applyFont="1" applyFill="1" applyBorder="1" applyAlignment="1">
      <alignment vertical="top" wrapText="1" readingOrder="1"/>
    </xf>
    <xf numFmtId="165" fontId="9" fillId="0" borderId="14" xfId="0" applyNumberFormat="1" applyFont="1" applyFill="1" applyBorder="1" applyAlignment="1">
      <alignment vertical="top" wrapText="1" readingOrder="1"/>
    </xf>
    <xf numFmtId="165" fontId="9" fillId="0" borderId="0" xfId="0" applyNumberFormat="1" applyFont="1" applyFill="1" applyBorder="1" applyAlignment="1">
      <alignment vertical="top" wrapText="1" readingOrder="1"/>
    </xf>
    <xf numFmtId="0" fontId="3" fillId="0" borderId="6" xfId="0" applyNumberFormat="1" applyFont="1" applyFill="1" applyBorder="1" applyAlignment="1">
      <alignment vertical="top" wrapText="1" readingOrder="1"/>
    </xf>
    <xf numFmtId="0" fontId="3" fillId="0" borderId="3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3" fillId="0" borderId="7" xfId="0" applyNumberFormat="1" applyFont="1" applyFill="1" applyBorder="1" applyAlignment="1">
      <alignment vertical="top" wrapText="1" readingOrder="1"/>
    </xf>
    <xf numFmtId="0" fontId="3" fillId="0" borderId="8" xfId="0" applyNumberFormat="1" applyFont="1" applyFill="1" applyBorder="1" applyAlignment="1">
      <alignment vertical="top" wrapText="1" readingOrder="1"/>
    </xf>
    <xf numFmtId="0" fontId="3" fillId="0" borderId="9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164" fontId="3" fillId="0" borderId="6" xfId="0" applyNumberFormat="1" applyFont="1" applyFill="1" applyBorder="1" applyAlignment="1">
      <alignment horizontal="right" vertical="top" wrapText="1" readingOrder="1"/>
    </xf>
    <xf numFmtId="164" fontId="3" fillId="0" borderId="3" xfId="0" applyNumberFormat="1" applyFont="1" applyFill="1" applyBorder="1" applyAlignment="1">
      <alignment horizontal="right" vertical="top" wrapText="1" readingOrder="1"/>
    </xf>
    <xf numFmtId="164" fontId="3" fillId="0" borderId="4" xfId="0" applyNumberFormat="1" applyFont="1" applyFill="1" applyBorder="1" applyAlignment="1">
      <alignment horizontal="right" vertical="top" wrapText="1" readingOrder="1"/>
    </xf>
    <xf numFmtId="164" fontId="3" fillId="0" borderId="7" xfId="0" applyNumberFormat="1" applyFont="1" applyFill="1" applyBorder="1" applyAlignment="1">
      <alignment horizontal="right" vertical="top" wrapText="1" readingOrder="1"/>
    </xf>
    <xf numFmtId="164" fontId="3" fillId="0" borderId="8" xfId="0" applyNumberFormat="1" applyFont="1" applyFill="1" applyBorder="1" applyAlignment="1">
      <alignment horizontal="right" vertical="top" wrapText="1" readingOrder="1"/>
    </xf>
    <xf numFmtId="164" fontId="3" fillId="0" borderId="9" xfId="0" applyNumberFormat="1" applyFont="1" applyFill="1" applyBorder="1" applyAlignment="1">
      <alignment horizontal="right" vertical="top" wrapText="1" readingOrder="1"/>
    </xf>
    <xf numFmtId="164" fontId="3" fillId="0" borderId="5" xfId="0" applyNumberFormat="1" applyFont="1" applyFill="1" applyBorder="1" applyAlignment="1">
      <alignment horizontal="right" vertical="top" wrapText="1" readingOrder="1"/>
    </xf>
    <xf numFmtId="164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3" fillId="0" borderId="2" xfId="0" applyNumberFormat="1" applyFont="1" applyFill="1" applyBorder="1" applyAlignment="1">
      <alignment horizontal="right" vertical="top" wrapText="1" readingOrder="1"/>
    </xf>
    <xf numFmtId="0" fontId="1" fillId="0" borderId="3" xfId="0" applyNumberFormat="1" applyFont="1" applyFill="1" applyBorder="1" applyAlignment="1">
      <alignment horizontal="right" vertical="top" wrapText="1"/>
    </xf>
    <xf numFmtId="0" fontId="1" fillId="0" borderId="4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vertical="top" wrapText="1" readingOrder="1"/>
    </xf>
    <xf numFmtId="165" fontId="9" fillId="0" borderId="2" xfId="0" applyNumberFormat="1" applyFont="1" applyFill="1" applyBorder="1" applyAlignment="1">
      <alignment vertical="top" wrapText="1" readingOrder="1"/>
    </xf>
    <xf numFmtId="0" fontId="6" fillId="2" borderId="2" xfId="0" applyNumberFormat="1" applyFont="1" applyFill="1" applyBorder="1" applyAlignment="1">
      <alignment vertical="top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6" fontId="3" fillId="0" borderId="2" xfId="0" applyNumberFormat="1" applyFont="1" applyFill="1" applyBorder="1" applyAlignment="1">
      <alignment horizontal="right" vertical="top" wrapText="1" readingOrder="1"/>
    </xf>
    <xf numFmtId="166" fontId="1" fillId="0" borderId="3" xfId="0" applyNumberFormat="1" applyFont="1" applyFill="1" applyBorder="1" applyAlignment="1">
      <alignment horizontal="right" vertical="top" wrapText="1"/>
    </xf>
    <xf numFmtId="166" fontId="1" fillId="0" borderId="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10"/>
  <sheetViews>
    <sheetView tabSelected="1" workbookViewId="0">
      <selection activeCell="F10" sqref="F10"/>
    </sheetView>
  </sheetViews>
  <sheetFormatPr defaultRowHeight="15" x14ac:dyDescent="0.25"/>
  <cols>
    <col min="1" max="1" width="6.140625" customWidth="1"/>
    <col min="2" max="2" width="60.85546875" customWidth="1"/>
    <col min="3" max="3" width="32.85546875" customWidth="1"/>
    <col min="4" max="4" width="17.85546875" customWidth="1"/>
  </cols>
  <sheetData>
    <row r="2" spans="1:5" ht="49.5" customHeight="1" x14ac:dyDescent="0.3">
      <c r="A2" s="13" t="s">
        <v>11</v>
      </c>
      <c r="B2" s="14"/>
      <c r="C2" s="13"/>
      <c r="D2" s="13"/>
      <c r="E2" s="9"/>
    </row>
    <row r="4" spans="1:5" ht="37.5" customHeight="1" x14ac:dyDescent="0.25">
      <c r="A4" s="11" t="s">
        <v>6</v>
      </c>
      <c r="B4" s="11" t="s">
        <v>7</v>
      </c>
      <c r="C4" s="11" t="s">
        <v>8</v>
      </c>
      <c r="D4" s="11" t="s">
        <v>9</v>
      </c>
    </row>
    <row r="5" spans="1:5" ht="28.5" customHeight="1" x14ac:dyDescent="0.25">
      <c r="A5" s="4">
        <v>1</v>
      </c>
      <c r="B5" s="5" t="s">
        <v>12</v>
      </c>
      <c r="C5" s="7" t="s">
        <v>27</v>
      </c>
      <c r="D5" s="6">
        <v>35939.5</v>
      </c>
    </row>
    <row r="6" spans="1:5" ht="28.5" customHeight="1" x14ac:dyDescent="0.25">
      <c r="A6" s="4">
        <v>2</v>
      </c>
      <c r="B6" s="5" t="s">
        <v>14</v>
      </c>
      <c r="C6" s="7" t="s">
        <v>28</v>
      </c>
      <c r="D6" s="6">
        <f>15983.33+2250</f>
        <v>18233.330000000002</v>
      </c>
    </row>
    <row r="7" spans="1:5" s="3" customFormat="1" ht="28.5" customHeight="1" x14ac:dyDescent="0.25">
      <c r="A7" s="4"/>
      <c r="B7" s="5" t="s">
        <v>13</v>
      </c>
      <c r="C7" s="7" t="s">
        <v>29</v>
      </c>
      <c r="D7" s="6">
        <v>20929.48</v>
      </c>
    </row>
    <row r="8" spans="1:5" ht="28.5" customHeight="1" x14ac:dyDescent="0.25">
      <c r="A8" s="4">
        <v>3</v>
      </c>
      <c r="B8" s="7"/>
      <c r="C8" s="7"/>
      <c r="D8" s="6"/>
    </row>
    <row r="9" spans="1:5" s="3" customFormat="1" ht="28.5" customHeight="1" x14ac:dyDescent="0.25">
      <c r="A9" s="4">
        <v>4</v>
      </c>
      <c r="B9" s="5"/>
      <c r="C9" s="7"/>
      <c r="D9" s="6"/>
    </row>
    <row r="10" spans="1:5" ht="28.5" customHeight="1" x14ac:dyDescent="0.25">
      <c r="A10" s="4"/>
      <c r="B10" s="8" t="s">
        <v>10</v>
      </c>
      <c r="C10" s="7"/>
      <c r="D10" s="12"/>
    </row>
  </sheetData>
  <mergeCells count="1">
    <mergeCell ref="A2:D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T71"/>
  <sheetViews>
    <sheetView showGridLines="0" topLeftCell="A10" workbookViewId="0">
      <selection activeCell="W18" sqref="W18"/>
    </sheetView>
  </sheetViews>
  <sheetFormatPr defaultRowHeight="18.75" customHeight="1" x14ac:dyDescent="0.25"/>
  <cols>
    <col min="1" max="2" width="0.28515625" style="2" customWidth="1"/>
    <col min="3" max="3" width="9" style="2" customWidth="1"/>
    <col min="4" max="4" width="0.5703125" style="2" customWidth="1"/>
    <col min="5" max="5" width="3.5703125" style="2" customWidth="1"/>
    <col min="6" max="6" width="1.5703125" style="2" customWidth="1"/>
    <col min="7" max="7" width="0.42578125" style="2" customWidth="1"/>
    <col min="8" max="8" width="8.28515625" style="2" customWidth="1"/>
    <col min="9" max="9" width="0.140625" style="2" customWidth="1"/>
    <col min="10" max="10" width="0.28515625" style="2" customWidth="1"/>
    <col min="11" max="11" width="13.42578125" style="2" customWidth="1"/>
    <col min="12" max="12" width="1.28515625" style="2" customWidth="1"/>
    <col min="13" max="13" width="0.140625" style="2" hidden="1" customWidth="1"/>
    <col min="14" max="14" width="10.28515625" style="2" customWidth="1"/>
    <col min="15" max="15" width="1.85546875" style="2" customWidth="1"/>
    <col min="16" max="16" width="0" style="2" hidden="1" customWidth="1"/>
    <col min="17" max="17" width="33" style="2" customWidth="1"/>
    <col min="18" max="18" width="0" style="2" hidden="1" customWidth="1"/>
    <col min="19" max="16384" width="9.140625" style="2"/>
  </cols>
  <sheetData>
    <row r="1" spans="3:17" ht="18.75" customHeight="1" x14ac:dyDescent="0.25">
      <c r="H1" s="47"/>
      <c r="I1" s="48"/>
      <c r="J1" s="48"/>
      <c r="K1" s="48"/>
      <c r="L1" s="48"/>
      <c r="M1" s="48"/>
      <c r="N1" s="48"/>
      <c r="O1" s="48"/>
      <c r="P1" s="48"/>
      <c r="Q1" s="48"/>
    </row>
    <row r="2" spans="3:17" ht="18.75" customHeight="1" x14ac:dyDescent="0.25">
      <c r="C2" s="49" t="s">
        <v>0</v>
      </c>
      <c r="D2" s="48"/>
      <c r="E2" s="48"/>
      <c r="F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3:17" ht="18.75" customHeight="1" x14ac:dyDescent="0.25"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3:17" ht="18.75" customHeight="1" thickBot="1" x14ac:dyDescent="0.3"/>
    <row r="5" spans="3:17" ht="18.75" customHeight="1" thickTop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3:17" ht="18.75" customHeight="1" x14ac:dyDescent="0.25">
      <c r="C6" s="61" t="s">
        <v>1</v>
      </c>
      <c r="D6" s="16"/>
      <c r="E6" s="17"/>
      <c r="F6" s="61" t="s">
        <v>2</v>
      </c>
      <c r="G6" s="16"/>
      <c r="H6" s="16"/>
      <c r="I6" s="16"/>
      <c r="J6" s="17"/>
      <c r="K6" s="61" t="s">
        <v>3</v>
      </c>
      <c r="L6" s="17"/>
      <c r="M6" s="61" t="s">
        <v>4</v>
      </c>
      <c r="N6" s="16"/>
      <c r="O6" s="16"/>
      <c r="P6" s="16"/>
      <c r="Q6" s="17"/>
    </row>
    <row r="7" spans="3:17" ht="18.75" customHeight="1" x14ac:dyDescent="0.25">
      <c r="C7" s="57"/>
      <c r="D7" s="58"/>
      <c r="E7" s="59"/>
      <c r="F7" s="60" t="s">
        <v>5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3:17" ht="18.75" customHeight="1" x14ac:dyDescent="0.25">
      <c r="C8" s="50"/>
      <c r="D8" s="16"/>
      <c r="E8" s="17"/>
      <c r="F8" s="51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</row>
    <row r="9" spans="3:17" ht="18.75" customHeight="1" x14ac:dyDescent="0.25">
      <c r="C9" s="52" t="s">
        <v>15</v>
      </c>
      <c r="D9" s="53"/>
      <c r="E9" s="54"/>
      <c r="F9" s="55"/>
      <c r="G9" s="16"/>
      <c r="H9" s="16"/>
      <c r="I9" s="16"/>
      <c r="J9" s="17"/>
      <c r="K9" s="56">
        <v>149</v>
      </c>
      <c r="L9" s="17"/>
      <c r="M9" s="15" t="s">
        <v>12</v>
      </c>
      <c r="N9" s="16"/>
      <c r="O9" s="16"/>
      <c r="P9" s="16"/>
      <c r="Q9" s="17"/>
    </row>
    <row r="10" spans="3:17" ht="18.75" customHeight="1" x14ac:dyDescent="0.25">
      <c r="C10" s="52" t="s">
        <v>15</v>
      </c>
      <c r="D10" s="53"/>
      <c r="E10" s="54"/>
      <c r="F10" s="55"/>
      <c r="G10" s="16"/>
      <c r="H10" s="16"/>
      <c r="I10" s="16"/>
      <c r="J10" s="17"/>
      <c r="K10" s="56">
        <v>1471.48</v>
      </c>
      <c r="L10" s="17"/>
      <c r="M10" s="15" t="s">
        <v>13</v>
      </c>
      <c r="N10" s="16"/>
      <c r="O10" s="16"/>
      <c r="P10" s="16"/>
      <c r="Q10" s="17"/>
    </row>
    <row r="11" spans="3:17" ht="18.75" customHeight="1" x14ac:dyDescent="0.25">
      <c r="C11" s="62" t="s">
        <v>16</v>
      </c>
      <c r="D11" s="63"/>
      <c r="E11" s="64"/>
      <c r="F11" s="55"/>
      <c r="G11" s="16"/>
      <c r="H11" s="16"/>
      <c r="I11" s="16"/>
      <c r="J11" s="17"/>
      <c r="K11" s="56">
        <f>591.72+495.33+139.39</f>
        <v>1226.44</v>
      </c>
      <c r="L11" s="17"/>
      <c r="M11" s="15" t="s">
        <v>12</v>
      </c>
      <c r="N11" s="16"/>
      <c r="O11" s="16"/>
      <c r="P11" s="16"/>
      <c r="Q11" s="17"/>
    </row>
    <row r="12" spans="3:17" ht="18.75" customHeight="1" x14ac:dyDescent="0.25">
      <c r="C12" s="62" t="s">
        <v>16</v>
      </c>
      <c r="D12" s="63"/>
      <c r="E12" s="64"/>
      <c r="F12" s="55"/>
      <c r="G12" s="16"/>
      <c r="H12" s="16"/>
      <c r="I12" s="16"/>
      <c r="J12" s="17"/>
      <c r="K12" s="56">
        <v>1490.12</v>
      </c>
      <c r="L12" s="17"/>
      <c r="M12" s="15" t="s">
        <v>13</v>
      </c>
      <c r="N12" s="16"/>
      <c r="O12" s="16"/>
      <c r="P12" s="16"/>
      <c r="Q12" s="17"/>
    </row>
    <row r="13" spans="3:17" ht="18.75" customHeight="1" x14ac:dyDescent="0.25">
      <c r="C13" s="62" t="s">
        <v>16</v>
      </c>
      <c r="D13" s="63"/>
      <c r="E13" s="64"/>
      <c r="F13" s="55"/>
      <c r="G13" s="16"/>
      <c r="H13" s="16"/>
      <c r="I13" s="16"/>
      <c r="J13" s="17"/>
      <c r="K13" s="56">
        <v>2250</v>
      </c>
      <c r="L13" s="17"/>
      <c r="M13" s="15" t="s">
        <v>14</v>
      </c>
      <c r="N13" s="16"/>
      <c r="O13" s="16"/>
      <c r="P13" s="16"/>
      <c r="Q13" s="17"/>
    </row>
    <row r="14" spans="3:17" ht="18.75" customHeight="1" x14ac:dyDescent="0.25">
      <c r="C14" s="62" t="s">
        <v>17</v>
      </c>
      <c r="D14" s="63"/>
      <c r="E14" s="64"/>
      <c r="F14" s="55"/>
      <c r="G14" s="16"/>
      <c r="H14" s="16"/>
      <c r="I14" s="16"/>
      <c r="J14" s="17"/>
      <c r="K14" s="56">
        <v>1559.38</v>
      </c>
      <c r="L14" s="17"/>
      <c r="M14" s="15" t="s">
        <v>13</v>
      </c>
      <c r="N14" s="16"/>
      <c r="O14" s="16"/>
      <c r="P14" s="16"/>
      <c r="Q14" s="17"/>
    </row>
    <row r="15" spans="3:17" ht="18.75" customHeight="1" x14ac:dyDescent="0.25">
      <c r="C15" s="62" t="s">
        <v>17</v>
      </c>
      <c r="D15" s="63"/>
      <c r="E15" s="64"/>
      <c r="F15" s="55"/>
      <c r="G15" s="16"/>
      <c r="H15" s="16"/>
      <c r="I15" s="16"/>
      <c r="J15" s="17"/>
      <c r="K15" s="56">
        <v>2250</v>
      </c>
      <c r="L15" s="17"/>
      <c r="M15" s="15" t="s">
        <v>14</v>
      </c>
      <c r="N15" s="16"/>
      <c r="O15" s="16"/>
      <c r="P15" s="16"/>
      <c r="Q15" s="17"/>
    </row>
    <row r="16" spans="3:17" ht="18.75" customHeight="1" x14ac:dyDescent="0.25">
      <c r="C16" s="39" t="s">
        <v>17</v>
      </c>
      <c r="D16" s="53"/>
      <c r="E16" s="54"/>
      <c r="F16" s="55"/>
      <c r="G16" s="16"/>
      <c r="H16" s="16"/>
      <c r="I16" s="16"/>
      <c r="J16" s="17"/>
      <c r="K16" s="56">
        <v>481.21</v>
      </c>
      <c r="L16" s="17"/>
      <c r="M16" s="15" t="s">
        <v>12</v>
      </c>
      <c r="N16" s="16"/>
      <c r="O16" s="16"/>
      <c r="P16" s="16"/>
      <c r="Q16" s="17"/>
    </row>
    <row r="17" spans="3:17" ht="18.75" customHeight="1" x14ac:dyDescent="0.25">
      <c r="C17" s="52" t="s">
        <v>18</v>
      </c>
      <c r="D17" s="53"/>
      <c r="E17" s="54"/>
      <c r="F17" s="55"/>
      <c r="G17" s="16"/>
      <c r="H17" s="16"/>
      <c r="I17" s="16"/>
      <c r="J17" s="17"/>
      <c r="K17" s="56">
        <v>2032.47</v>
      </c>
      <c r="L17" s="17"/>
      <c r="M17" s="15" t="s">
        <v>13</v>
      </c>
      <c r="N17" s="16"/>
      <c r="O17" s="16"/>
      <c r="P17" s="16"/>
      <c r="Q17" s="17"/>
    </row>
    <row r="18" spans="3:17" ht="18.75" customHeight="1" x14ac:dyDescent="0.25">
      <c r="C18" s="52" t="s">
        <v>18</v>
      </c>
      <c r="D18" s="53"/>
      <c r="E18" s="54"/>
      <c r="F18" s="55"/>
      <c r="G18" s="16"/>
      <c r="H18" s="16"/>
      <c r="I18" s="16"/>
      <c r="J18" s="17"/>
      <c r="K18" s="56">
        <v>2250</v>
      </c>
      <c r="L18" s="17"/>
      <c r="M18" s="15" t="s">
        <v>14</v>
      </c>
      <c r="N18" s="16"/>
      <c r="O18" s="16"/>
      <c r="P18" s="16"/>
      <c r="Q18" s="17"/>
    </row>
    <row r="19" spans="3:17" ht="18.75" customHeight="1" x14ac:dyDescent="0.25">
      <c r="C19" s="52" t="s">
        <v>18</v>
      </c>
      <c r="D19" s="53"/>
      <c r="E19" s="54"/>
      <c r="F19" s="55"/>
      <c r="G19" s="16"/>
      <c r="H19" s="16"/>
      <c r="I19" s="16"/>
      <c r="J19" s="17"/>
      <c r="K19" s="56">
        <f>69.92+425.07</f>
        <v>494.99</v>
      </c>
      <c r="L19" s="17"/>
      <c r="M19" s="15" t="s">
        <v>12</v>
      </c>
      <c r="N19" s="16"/>
      <c r="O19" s="16"/>
      <c r="P19" s="16"/>
      <c r="Q19" s="17"/>
    </row>
    <row r="20" spans="3:17" ht="18.75" customHeight="1" x14ac:dyDescent="0.25">
      <c r="C20" s="39" t="s">
        <v>19</v>
      </c>
      <c r="D20" s="40"/>
      <c r="E20" s="41"/>
      <c r="F20" s="31"/>
      <c r="G20" s="32"/>
      <c r="H20" s="32"/>
      <c r="I20" s="32"/>
      <c r="J20" s="33"/>
      <c r="K20" s="24">
        <v>2250</v>
      </c>
      <c r="L20" s="25"/>
      <c r="M20" s="15" t="s">
        <v>14</v>
      </c>
      <c r="N20" s="16"/>
      <c r="O20" s="16"/>
      <c r="P20" s="16"/>
      <c r="Q20" s="17"/>
    </row>
    <row r="21" spans="3:17" ht="18.75" customHeight="1" x14ac:dyDescent="0.25">
      <c r="C21" s="39" t="s">
        <v>19</v>
      </c>
      <c r="D21" s="40"/>
      <c r="E21" s="41"/>
      <c r="F21" s="31"/>
      <c r="G21" s="32"/>
      <c r="H21" s="32"/>
      <c r="I21" s="32"/>
      <c r="J21" s="33"/>
      <c r="K21" s="24">
        <v>1796.95</v>
      </c>
      <c r="L21" s="25"/>
      <c r="M21" s="15" t="s">
        <v>13</v>
      </c>
      <c r="N21" s="16"/>
      <c r="O21" s="16"/>
      <c r="P21" s="16"/>
      <c r="Q21" s="17"/>
    </row>
    <row r="22" spans="3:17" ht="18.75" customHeight="1" x14ac:dyDescent="0.25">
      <c r="C22" s="39" t="s">
        <v>20</v>
      </c>
      <c r="D22" s="40"/>
      <c r="E22" s="41"/>
      <c r="F22" s="31"/>
      <c r="G22" s="32"/>
      <c r="H22" s="32"/>
      <c r="I22" s="32"/>
      <c r="J22" s="33"/>
      <c r="K22" s="24">
        <v>1573.36</v>
      </c>
      <c r="L22" s="25"/>
      <c r="M22" s="15" t="s">
        <v>13</v>
      </c>
      <c r="N22" s="16"/>
      <c r="O22" s="16"/>
      <c r="P22" s="16"/>
      <c r="Q22" s="17"/>
    </row>
    <row r="23" spans="3:17" ht="18.75" customHeight="1" x14ac:dyDescent="0.25">
      <c r="C23" s="39" t="s">
        <v>20</v>
      </c>
      <c r="D23" s="40"/>
      <c r="E23" s="41"/>
      <c r="F23" s="31"/>
      <c r="G23" s="32"/>
      <c r="H23" s="32"/>
      <c r="I23" s="32"/>
      <c r="J23" s="33"/>
      <c r="K23" s="24">
        <v>2250</v>
      </c>
      <c r="L23" s="25"/>
      <c r="M23" s="15" t="s">
        <v>14</v>
      </c>
      <c r="N23" s="16"/>
      <c r="O23" s="16"/>
      <c r="P23" s="16"/>
      <c r="Q23" s="17"/>
    </row>
    <row r="24" spans="3:17" ht="18.75" customHeight="1" x14ac:dyDescent="0.25">
      <c r="C24" s="39" t="s">
        <v>20</v>
      </c>
      <c r="D24" s="40"/>
      <c r="E24" s="41"/>
      <c r="F24" s="31"/>
      <c r="G24" s="32"/>
      <c r="H24" s="32"/>
      <c r="I24" s="32"/>
      <c r="J24" s="33"/>
      <c r="K24" s="24">
        <f>521.22+149+149+537.47</f>
        <v>1356.69</v>
      </c>
      <c r="L24" s="25"/>
      <c r="M24" s="15" t="s">
        <v>12</v>
      </c>
      <c r="N24" s="16"/>
      <c r="O24" s="16"/>
      <c r="P24" s="16"/>
      <c r="Q24" s="17"/>
    </row>
    <row r="25" spans="3:17" ht="18.75" customHeight="1" x14ac:dyDescent="0.25">
      <c r="C25" s="39" t="s">
        <v>21</v>
      </c>
      <c r="D25" s="40"/>
      <c r="E25" s="41"/>
      <c r="F25" s="31"/>
      <c r="G25" s="32"/>
      <c r="H25" s="32"/>
      <c r="I25" s="32"/>
      <c r="J25" s="33"/>
      <c r="K25" s="24">
        <v>1683.85</v>
      </c>
      <c r="L25" s="25"/>
      <c r="M25" s="15" t="s">
        <v>13</v>
      </c>
      <c r="N25" s="16"/>
      <c r="O25" s="16"/>
      <c r="P25" s="16"/>
      <c r="Q25" s="17"/>
    </row>
    <row r="26" spans="3:17" ht="18.75" customHeight="1" x14ac:dyDescent="0.25">
      <c r="C26" s="39" t="s">
        <v>21</v>
      </c>
      <c r="D26" s="40"/>
      <c r="E26" s="41"/>
      <c r="F26" s="31"/>
      <c r="G26" s="32"/>
      <c r="H26" s="32"/>
      <c r="I26" s="32"/>
      <c r="J26" s="33"/>
      <c r="K26" s="24">
        <f>149+584.29</f>
        <v>733.29</v>
      </c>
      <c r="L26" s="25"/>
      <c r="M26" s="15" t="s">
        <v>12</v>
      </c>
      <c r="N26" s="16"/>
      <c r="O26" s="16"/>
      <c r="P26" s="16"/>
      <c r="Q26" s="17"/>
    </row>
    <row r="27" spans="3:17" ht="18.75" customHeight="1" x14ac:dyDescent="0.25">
      <c r="C27" s="45" t="s">
        <v>21</v>
      </c>
      <c r="D27" s="45"/>
      <c r="E27" s="45"/>
      <c r="F27" s="37"/>
      <c r="G27" s="37"/>
      <c r="H27" s="37"/>
      <c r="I27" s="37"/>
      <c r="J27" s="37"/>
      <c r="K27" s="28">
        <v>2250</v>
      </c>
      <c r="L27" s="29"/>
      <c r="M27" s="21" t="s">
        <v>13</v>
      </c>
      <c r="N27" s="22"/>
      <c r="O27" s="22"/>
      <c r="P27" s="22"/>
      <c r="Q27" s="22"/>
    </row>
    <row r="28" spans="3:17" ht="18.75" customHeight="1" x14ac:dyDescent="0.25">
      <c r="C28" s="39" t="s">
        <v>22</v>
      </c>
      <c r="D28" s="40"/>
      <c r="E28" s="41"/>
      <c r="F28" s="31"/>
      <c r="G28" s="32"/>
      <c r="H28" s="32"/>
      <c r="I28" s="32"/>
      <c r="J28" s="33"/>
      <c r="K28" s="24">
        <v>2250</v>
      </c>
      <c r="L28" s="25"/>
      <c r="M28" s="15" t="s">
        <v>14</v>
      </c>
      <c r="N28" s="16"/>
      <c r="O28" s="16"/>
      <c r="P28" s="16"/>
      <c r="Q28" s="17"/>
    </row>
    <row r="29" spans="3:17" ht="18.75" customHeight="1" x14ac:dyDescent="0.25">
      <c r="C29" s="39" t="s">
        <v>22</v>
      </c>
      <c r="D29" s="40"/>
      <c r="E29" s="41"/>
      <c r="F29" s="31"/>
      <c r="G29" s="32"/>
      <c r="H29" s="32"/>
      <c r="I29" s="32"/>
      <c r="J29" s="33"/>
      <c r="K29" s="24">
        <f>3120+1404.91+149+538.62</f>
        <v>5212.53</v>
      </c>
      <c r="L29" s="25"/>
      <c r="M29" s="15" t="s">
        <v>12</v>
      </c>
      <c r="N29" s="16"/>
      <c r="O29" s="16"/>
      <c r="P29" s="16"/>
      <c r="Q29" s="17"/>
    </row>
    <row r="30" spans="3:17" ht="18.75" customHeight="1" x14ac:dyDescent="0.25">
      <c r="C30" s="39" t="s">
        <v>22</v>
      </c>
      <c r="D30" s="40"/>
      <c r="E30" s="41"/>
      <c r="F30" s="31"/>
      <c r="G30" s="32"/>
      <c r="H30" s="32"/>
      <c r="I30" s="32"/>
      <c r="J30" s="33"/>
      <c r="K30" s="24">
        <v>1905.57</v>
      </c>
      <c r="L30" s="25"/>
      <c r="M30" s="15" t="s">
        <v>13</v>
      </c>
      <c r="N30" s="16"/>
      <c r="O30" s="16"/>
      <c r="P30" s="16"/>
      <c r="Q30" s="17"/>
    </row>
    <row r="31" spans="3:17" ht="18.75" customHeight="1" x14ac:dyDescent="0.25">
      <c r="C31" s="39" t="s">
        <v>23</v>
      </c>
      <c r="D31" s="40"/>
      <c r="E31" s="41"/>
      <c r="F31" s="31"/>
      <c r="G31" s="32"/>
      <c r="H31" s="32"/>
      <c r="I31" s="32"/>
      <c r="J31" s="33"/>
      <c r="K31" s="24">
        <v>1936.99</v>
      </c>
      <c r="L31" s="25"/>
      <c r="M31" s="15" t="s">
        <v>13</v>
      </c>
      <c r="N31" s="16"/>
      <c r="O31" s="16"/>
      <c r="P31" s="16"/>
      <c r="Q31" s="17"/>
    </row>
    <row r="32" spans="3:17" ht="18.75" customHeight="1" x14ac:dyDescent="0.25">
      <c r="C32" s="39" t="s">
        <v>23</v>
      </c>
      <c r="D32" s="40"/>
      <c r="E32" s="41"/>
      <c r="F32" s="31"/>
      <c r="G32" s="32"/>
      <c r="H32" s="32"/>
      <c r="I32" s="32"/>
      <c r="J32" s="33"/>
      <c r="K32" s="24">
        <f>149+469.81+4379.85+1</f>
        <v>4999.66</v>
      </c>
      <c r="L32" s="25"/>
      <c r="M32" s="15" t="s">
        <v>12</v>
      </c>
      <c r="N32" s="16"/>
      <c r="O32" s="16"/>
      <c r="P32" s="16"/>
      <c r="Q32" s="17"/>
    </row>
    <row r="33" spans="3:17" ht="18.75" customHeight="1" x14ac:dyDescent="0.25">
      <c r="C33" s="39" t="s">
        <v>23</v>
      </c>
      <c r="D33" s="40"/>
      <c r="E33" s="41"/>
      <c r="F33" s="31"/>
      <c r="G33" s="32"/>
      <c r="H33" s="32"/>
      <c r="I33" s="32"/>
      <c r="J33" s="33"/>
      <c r="K33" s="24">
        <v>2250</v>
      </c>
      <c r="L33" s="25"/>
      <c r="M33" s="15" t="s">
        <v>14</v>
      </c>
      <c r="N33" s="16"/>
      <c r="O33" s="16"/>
      <c r="P33" s="16"/>
      <c r="Q33" s="17"/>
    </row>
    <row r="34" spans="3:17" ht="18.75" customHeight="1" x14ac:dyDescent="0.25">
      <c r="C34" s="39" t="s">
        <v>24</v>
      </c>
      <c r="D34" s="40"/>
      <c r="E34" s="41"/>
      <c r="F34" s="31"/>
      <c r="G34" s="32"/>
      <c r="H34" s="32"/>
      <c r="I34" s="32"/>
      <c r="J34" s="33"/>
      <c r="K34" s="24">
        <v>1743.78</v>
      </c>
      <c r="L34" s="25"/>
      <c r="M34" s="15" t="s">
        <v>13</v>
      </c>
      <c r="N34" s="16"/>
      <c r="O34" s="16"/>
      <c r="P34" s="16"/>
      <c r="Q34" s="17"/>
    </row>
    <row r="35" spans="3:17" ht="18.75" customHeight="1" x14ac:dyDescent="0.25">
      <c r="C35" s="39" t="s">
        <v>24</v>
      </c>
      <c r="D35" s="40"/>
      <c r="E35" s="41"/>
      <c r="F35" s="31"/>
      <c r="G35" s="32"/>
      <c r="H35" s="32"/>
      <c r="I35" s="32"/>
      <c r="J35" s="33"/>
      <c r="K35" s="24">
        <f>5564.16+588.8+149+1</f>
        <v>6302.96</v>
      </c>
      <c r="L35" s="25"/>
      <c r="M35" s="15" t="s">
        <v>12</v>
      </c>
      <c r="N35" s="16"/>
      <c r="O35" s="16"/>
      <c r="P35" s="16"/>
      <c r="Q35" s="17"/>
    </row>
    <row r="36" spans="3:17" ht="18.75" customHeight="1" x14ac:dyDescent="0.25">
      <c r="C36" s="39" t="s">
        <v>24</v>
      </c>
      <c r="D36" s="40"/>
      <c r="E36" s="41"/>
      <c r="F36" s="31"/>
      <c r="G36" s="32"/>
      <c r="H36" s="32"/>
      <c r="I36" s="32"/>
      <c r="J36" s="33"/>
      <c r="K36" s="24">
        <v>233.33</v>
      </c>
      <c r="L36" s="25"/>
      <c r="M36" s="15" t="s">
        <v>14</v>
      </c>
      <c r="N36" s="16"/>
      <c r="O36" s="16"/>
      <c r="P36" s="16"/>
      <c r="Q36" s="17"/>
    </row>
    <row r="37" spans="3:17" ht="18.75" customHeight="1" x14ac:dyDescent="0.25">
      <c r="C37" s="39" t="s">
        <v>25</v>
      </c>
      <c r="D37" s="40"/>
      <c r="E37" s="41"/>
      <c r="F37" s="31"/>
      <c r="G37" s="32"/>
      <c r="H37" s="32"/>
      <c r="I37" s="32"/>
      <c r="J37" s="33"/>
      <c r="K37" s="24">
        <v>1962.48</v>
      </c>
      <c r="L37" s="25"/>
      <c r="M37" s="15" t="s">
        <v>13</v>
      </c>
      <c r="N37" s="16"/>
      <c r="O37" s="16"/>
      <c r="P37" s="16"/>
      <c r="Q37" s="17"/>
    </row>
    <row r="38" spans="3:17" ht="18.75" customHeight="1" x14ac:dyDescent="0.25">
      <c r="C38" s="42" t="s">
        <v>25</v>
      </c>
      <c r="D38" s="43"/>
      <c r="E38" s="44"/>
      <c r="F38" s="34"/>
      <c r="G38" s="35"/>
      <c r="H38" s="35"/>
      <c r="I38" s="35"/>
      <c r="J38" s="36"/>
      <c r="K38" s="26">
        <f>8247.47+622.09+149+1</f>
        <v>9019.56</v>
      </c>
      <c r="L38" s="27"/>
      <c r="M38" s="18" t="s">
        <v>12</v>
      </c>
      <c r="N38" s="19"/>
      <c r="O38" s="19"/>
      <c r="P38" s="19"/>
      <c r="Q38" s="20"/>
    </row>
    <row r="39" spans="3:17" ht="18.75" customHeight="1" x14ac:dyDescent="0.25">
      <c r="C39" s="45" t="s">
        <v>26</v>
      </c>
      <c r="D39" s="45"/>
      <c r="E39" s="45"/>
      <c r="F39" s="37"/>
      <c r="G39" s="37"/>
      <c r="H39" s="37"/>
      <c r="I39" s="37"/>
      <c r="J39" s="37"/>
      <c r="K39" s="28">
        <f>1.08+1771.97</f>
        <v>1773.05</v>
      </c>
      <c r="L39" s="29"/>
      <c r="M39" s="21" t="s">
        <v>13</v>
      </c>
      <c r="N39" s="22"/>
      <c r="O39" s="22"/>
      <c r="P39" s="22"/>
      <c r="Q39" s="22"/>
    </row>
    <row r="40" spans="3:17" ht="18.75" customHeight="1" x14ac:dyDescent="0.25">
      <c r="C40" s="45" t="s">
        <v>26</v>
      </c>
      <c r="D40" s="45"/>
      <c r="E40" s="45"/>
      <c r="F40" s="37"/>
      <c r="G40" s="37"/>
      <c r="H40" s="37"/>
      <c r="I40" s="37"/>
      <c r="J40" s="37"/>
      <c r="K40" s="28">
        <f>149+651.17+2160+1+149+1+2160+692</f>
        <v>5963.17</v>
      </c>
      <c r="L40" s="29"/>
      <c r="M40" s="21" t="s">
        <v>12</v>
      </c>
      <c r="N40" s="22"/>
      <c r="O40" s="22"/>
      <c r="P40" s="22"/>
      <c r="Q40" s="22"/>
    </row>
    <row r="41" spans="3:17" ht="18.75" customHeight="1" x14ac:dyDescent="0.25">
      <c r="C41" s="46"/>
      <c r="D41" s="46"/>
      <c r="E41" s="46"/>
      <c r="F41" s="38"/>
      <c r="G41" s="38"/>
      <c r="H41" s="38"/>
      <c r="I41" s="38"/>
      <c r="J41" s="38"/>
      <c r="K41" s="30"/>
      <c r="L41" s="30"/>
      <c r="M41" s="23"/>
      <c r="N41" s="23"/>
      <c r="O41" s="23"/>
      <c r="P41" s="23"/>
      <c r="Q41" s="23"/>
    </row>
    <row r="42" spans="3:17" ht="18.75" customHeight="1" x14ac:dyDescent="0.25">
      <c r="C42" s="46"/>
      <c r="D42" s="46"/>
      <c r="E42" s="46"/>
      <c r="F42" s="38"/>
      <c r="G42" s="38"/>
      <c r="H42" s="38"/>
      <c r="I42" s="38"/>
      <c r="J42" s="38"/>
      <c r="K42" s="30"/>
      <c r="L42" s="30"/>
      <c r="M42" s="23"/>
      <c r="N42" s="23"/>
      <c r="O42" s="23"/>
      <c r="P42" s="23"/>
      <c r="Q42" s="23"/>
    </row>
    <row r="43" spans="3:17" ht="18.75" customHeight="1" x14ac:dyDescent="0.25">
      <c r="C43" s="46"/>
      <c r="D43" s="46"/>
      <c r="E43" s="46"/>
      <c r="F43" s="38"/>
      <c r="G43" s="38"/>
      <c r="H43" s="38"/>
      <c r="I43" s="38"/>
      <c r="J43" s="38"/>
      <c r="K43" s="30"/>
      <c r="L43" s="30"/>
      <c r="M43" s="23"/>
      <c r="N43" s="23"/>
      <c r="O43" s="23"/>
      <c r="P43" s="23"/>
      <c r="Q43" s="23"/>
    </row>
    <row r="44" spans="3:17" ht="18.75" customHeight="1" x14ac:dyDescent="0.25">
      <c r="C44" s="46"/>
      <c r="D44" s="46"/>
      <c r="E44" s="46"/>
      <c r="F44" s="38"/>
      <c r="G44" s="38"/>
      <c r="H44" s="38"/>
      <c r="I44" s="38"/>
      <c r="J44" s="38"/>
      <c r="K44" s="30"/>
      <c r="L44" s="30"/>
      <c r="M44" s="23"/>
      <c r="N44" s="23"/>
      <c r="O44" s="23"/>
      <c r="P44" s="23"/>
      <c r="Q44" s="23"/>
    </row>
    <row r="45" spans="3:17" ht="31.5" customHeight="1" x14ac:dyDescent="0.25"/>
    <row r="49" spans="3:17" ht="18.75" customHeight="1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67" spans="18:20" ht="27.75" customHeight="1" x14ac:dyDescent="0.25"/>
    <row r="71" spans="18:20" ht="18.75" customHeight="1" x14ac:dyDescent="0.25">
      <c r="R71" s="10"/>
      <c r="S71" s="10"/>
      <c r="T71" s="10"/>
    </row>
  </sheetData>
  <mergeCells count="154">
    <mergeCell ref="C24:E24"/>
    <mergeCell ref="F24:J24"/>
    <mergeCell ref="K24:L24"/>
    <mergeCell ref="M24:Q24"/>
    <mergeCell ref="C25:E25"/>
    <mergeCell ref="F25:J25"/>
    <mergeCell ref="K25:L25"/>
    <mergeCell ref="M25:Q25"/>
    <mergeCell ref="C30:E30"/>
    <mergeCell ref="F30:J30"/>
    <mergeCell ref="K30:L30"/>
    <mergeCell ref="M30:Q30"/>
    <mergeCell ref="C26:E26"/>
    <mergeCell ref="F26:J26"/>
    <mergeCell ref="K26:L26"/>
    <mergeCell ref="M26:Q26"/>
    <mergeCell ref="C14:E14"/>
    <mergeCell ref="F14:J14"/>
    <mergeCell ref="K14:L14"/>
    <mergeCell ref="M14:Q14"/>
    <mergeCell ref="C15:E15"/>
    <mergeCell ref="F15:J15"/>
    <mergeCell ref="K15:L15"/>
    <mergeCell ref="M15:Q15"/>
    <mergeCell ref="C18:E18"/>
    <mergeCell ref="F18:J18"/>
    <mergeCell ref="K18:L18"/>
    <mergeCell ref="M18:Q18"/>
    <mergeCell ref="C19:E19"/>
    <mergeCell ref="F19:J19"/>
    <mergeCell ref="K19:L19"/>
    <mergeCell ref="M19:Q19"/>
    <mergeCell ref="C16:E16"/>
    <mergeCell ref="F16:J16"/>
    <mergeCell ref="K16:L16"/>
    <mergeCell ref="M16:Q16"/>
    <mergeCell ref="C17:E17"/>
    <mergeCell ref="F17:J17"/>
    <mergeCell ref="K17:L17"/>
    <mergeCell ref="M17:Q17"/>
    <mergeCell ref="C22:E22"/>
    <mergeCell ref="F22:J22"/>
    <mergeCell ref="K22:L22"/>
    <mergeCell ref="M22:Q22"/>
    <mergeCell ref="C23:E23"/>
    <mergeCell ref="F23:J23"/>
    <mergeCell ref="K23:L23"/>
    <mergeCell ref="M23:Q23"/>
    <mergeCell ref="C20:E20"/>
    <mergeCell ref="F20:J20"/>
    <mergeCell ref="K20:L20"/>
    <mergeCell ref="M20:Q20"/>
    <mergeCell ref="C21:E21"/>
    <mergeCell ref="F21:J21"/>
    <mergeCell ref="K21:L21"/>
    <mergeCell ref="M21:Q21"/>
    <mergeCell ref="K6:L6"/>
    <mergeCell ref="M6:Q6"/>
    <mergeCell ref="C13:E13"/>
    <mergeCell ref="F13:J13"/>
    <mergeCell ref="K13:L13"/>
    <mergeCell ref="M13:Q13"/>
    <mergeCell ref="C10:E10"/>
    <mergeCell ref="F10:J10"/>
    <mergeCell ref="K10:L10"/>
    <mergeCell ref="M10:Q10"/>
    <mergeCell ref="C11:E11"/>
    <mergeCell ref="F11:J11"/>
    <mergeCell ref="K11:L11"/>
    <mergeCell ref="M11:Q11"/>
    <mergeCell ref="C12:E12"/>
    <mergeCell ref="F12:J12"/>
    <mergeCell ref="K12:L12"/>
    <mergeCell ref="M12:Q12"/>
    <mergeCell ref="H1:Q3"/>
    <mergeCell ref="C2:F2"/>
    <mergeCell ref="C8:E8"/>
    <mergeCell ref="F8:Q8"/>
    <mergeCell ref="C9:E9"/>
    <mergeCell ref="F9:J9"/>
    <mergeCell ref="K9:L9"/>
    <mergeCell ref="C35:E35"/>
    <mergeCell ref="C36:E36"/>
    <mergeCell ref="F35:J35"/>
    <mergeCell ref="F36:J36"/>
    <mergeCell ref="K35:L35"/>
    <mergeCell ref="K36:L36"/>
    <mergeCell ref="M35:Q35"/>
    <mergeCell ref="M36:Q36"/>
    <mergeCell ref="C29:E29"/>
    <mergeCell ref="F29:J29"/>
    <mergeCell ref="K29:L29"/>
    <mergeCell ref="M29:Q29"/>
    <mergeCell ref="C7:E7"/>
    <mergeCell ref="F7:Q7"/>
    <mergeCell ref="M9:Q9"/>
    <mergeCell ref="C6:E6"/>
    <mergeCell ref="F6:J6"/>
    <mergeCell ref="C37:E37"/>
    <mergeCell ref="C38:E38"/>
    <mergeCell ref="C39:E39"/>
    <mergeCell ref="C40:E40"/>
    <mergeCell ref="C27:E27"/>
    <mergeCell ref="C41:E41"/>
    <mergeCell ref="C42:E42"/>
    <mergeCell ref="C43:E43"/>
    <mergeCell ref="C44:E44"/>
    <mergeCell ref="C34:E34"/>
    <mergeCell ref="C31:E31"/>
    <mergeCell ref="C32:E32"/>
    <mergeCell ref="C33:E33"/>
    <mergeCell ref="C28:E28"/>
    <mergeCell ref="F37:J37"/>
    <mergeCell ref="F38:J38"/>
    <mergeCell ref="F39:J39"/>
    <mergeCell ref="F40:J40"/>
    <mergeCell ref="F27:J27"/>
    <mergeCell ref="F41:J41"/>
    <mergeCell ref="F42:J42"/>
    <mergeCell ref="F43:J43"/>
    <mergeCell ref="F44:J44"/>
    <mergeCell ref="F34:J34"/>
    <mergeCell ref="F31:J31"/>
    <mergeCell ref="F32:J32"/>
    <mergeCell ref="F33:J33"/>
    <mergeCell ref="F28:J28"/>
    <mergeCell ref="K37:L37"/>
    <mergeCell ref="K38:L38"/>
    <mergeCell ref="K39:L39"/>
    <mergeCell ref="K40:L40"/>
    <mergeCell ref="K27:L27"/>
    <mergeCell ref="K41:L41"/>
    <mergeCell ref="K42:L42"/>
    <mergeCell ref="K43:L43"/>
    <mergeCell ref="K44:L44"/>
    <mergeCell ref="K34:L34"/>
    <mergeCell ref="K31:L31"/>
    <mergeCell ref="K32:L32"/>
    <mergeCell ref="K33:L33"/>
    <mergeCell ref="K28:L28"/>
    <mergeCell ref="M37:Q37"/>
    <mergeCell ref="M38:Q38"/>
    <mergeCell ref="M39:Q39"/>
    <mergeCell ref="M40:Q40"/>
    <mergeCell ref="M27:Q27"/>
    <mergeCell ref="M41:Q41"/>
    <mergeCell ref="M42:Q42"/>
    <mergeCell ref="M43:Q43"/>
    <mergeCell ref="M44:Q44"/>
    <mergeCell ref="M34:Q34"/>
    <mergeCell ref="M31:Q31"/>
    <mergeCell ref="M32:Q32"/>
    <mergeCell ref="M33:Q33"/>
    <mergeCell ref="M28:Q28"/>
  </mergeCells>
  <pageMargins left="0.1" right="0.2" top="0.2" bottom="0.308267716535433" header="0.2" footer="0.1"/>
  <pageSetup orientation="portrait" horizontalDpi="300" verticalDpi="300" r:id="rId1"/>
  <headerFooter alignWithMargins="0">
    <oddFooter>&amp;R&amp;"Sylfaen,Regular"&amp;9გვერდი  &amp;P - &amp;N  დან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jamuri satelekomunikacio</vt:lpstr>
      <vt:lpstr>detaluri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მარინა ჭყოიძე</dc:creator>
  <cp:lastModifiedBy>Nino Mskhiladze</cp:lastModifiedBy>
  <cp:lastPrinted>2014-01-10T12:54:17Z</cp:lastPrinted>
  <dcterms:created xsi:type="dcterms:W3CDTF">2014-01-09T08:12:48Z</dcterms:created>
  <dcterms:modified xsi:type="dcterms:W3CDTF">2015-02-19T12:27:55Z</dcterms:modified>
</cp:coreProperties>
</file>