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tenikuri moms. sul" sheetId="5" r:id="rId1"/>
    <sheet name="detaluri" sheetId="6" r:id="rId2"/>
  </sheets>
  <calcPr calcId="145621"/>
</workbook>
</file>

<file path=xl/calcChain.xml><?xml version="1.0" encoding="utf-8"?>
<calcChain xmlns="http://schemas.openxmlformats.org/spreadsheetml/2006/main">
  <c r="K56" i="6" l="1"/>
  <c r="K58" i="6"/>
  <c r="K57" i="6"/>
  <c r="K50" i="6"/>
  <c r="K38" i="6"/>
  <c r="K33" i="6"/>
  <c r="K23" i="6"/>
  <c r="K18" i="6"/>
  <c r="K60" i="6" s="1"/>
  <c r="K61" i="6" s="1"/>
  <c r="D5" i="5" s="1"/>
  <c r="K13" i="6"/>
  <c r="K11" i="6"/>
  <c r="K8" i="6"/>
  <c r="D9" i="5" l="1"/>
</calcChain>
</file>

<file path=xl/sharedStrings.xml><?xml version="1.0" encoding="utf-8"?>
<sst xmlns="http://schemas.openxmlformats.org/spreadsheetml/2006/main" count="121" uniqueCount="39">
  <si>
    <t>#</t>
  </si>
  <si>
    <t>momsaxurebis periodi</t>
  </si>
  <si>
    <t>momsaxurebis saxe</t>
  </si>
  <si>
    <t>Tanxa</t>
  </si>
  <si>
    <t>jami</t>
  </si>
  <si>
    <t>zeTis Secvla</t>
  </si>
  <si>
    <t>saTadarigo nawilebi</t>
  </si>
  <si>
    <t>mimdinare remonti</t>
  </si>
  <si>
    <t>teq. Mmomsaxureba</t>
  </si>
  <si>
    <t/>
  </si>
  <si>
    <t>სულ მუხლზე</t>
  </si>
  <si>
    <t>ექსპლუატაციის, მოვლა-შენახვის და სათადარიგო ნაწილების შეძენის ხარჯი</t>
  </si>
  <si>
    <t>სულ</t>
  </si>
  <si>
    <t>იანვარი</t>
  </si>
  <si>
    <t>სს "ვისოლ პეტროლიუმ ჯორჯია"</t>
  </si>
  <si>
    <t>სს ჰიუნდაი ავტო საქართველო"</t>
  </si>
  <si>
    <t>შპს "იბერია ტექავტომოტივი"</t>
  </si>
  <si>
    <t>თებერვალი</t>
  </si>
  <si>
    <t>შპს "კია მოტორს ჯორჯია"</t>
  </si>
  <si>
    <t>შპს "თეგეტა მოტორსი"</t>
  </si>
  <si>
    <t>შპს "ავტოლიდერი"</t>
  </si>
  <si>
    <t>მარტი</t>
  </si>
  <si>
    <t>შპს "სი-ტი პარკი"</t>
  </si>
  <si>
    <t>შპს "იბერია ავტო ლენდი"</t>
  </si>
  <si>
    <t>აპრილი</t>
  </si>
  <si>
    <t>მაისი</t>
  </si>
  <si>
    <t>ივნისი</t>
  </si>
  <si>
    <t>ი/მ არჩილ კაპანაძე</t>
  </si>
  <si>
    <t>ივლისი</t>
  </si>
  <si>
    <t>აგვისტო</t>
  </si>
  <si>
    <t>სექტემბერი</t>
  </si>
  <si>
    <t>შპს "ჯი_თი მოტორსი"</t>
  </si>
  <si>
    <t>ოქტომბერი</t>
  </si>
  <si>
    <t>ნოემბერი</t>
  </si>
  <si>
    <t>შპს "ომეგა-2"</t>
  </si>
  <si>
    <t>დეკემბერი</t>
  </si>
  <si>
    <t xml:space="preserve">2014 wels a/transportis teqmomsaxurebaze gaweuli xarji </t>
  </si>
  <si>
    <t xml:space="preserve"> 2014 wels avtosatransporto saSualebebis teqnikur momsaxurebaze gaweuli xarjebis Sesaxeb informacia (jamurad)</t>
  </si>
  <si>
    <t>24010201 24010202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</si>
</sst>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[$-10409]#,##0.00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AcadNusx"/>
    </font>
    <font>
      <sz val="10"/>
      <color theme="1"/>
      <name val="AcadNusx"/>
    </font>
    <font>
      <b/>
      <sz val="10"/>
      <color theme="1"/>
      <name val="AcadNusx"/>
    </font>
    <font>
      <b/>
      <sz val="11"/>
      <name val="AcadNusx"/>
    </font>
    <font>
      <sz val="10"/>
      <color rgb="FF000000"/>
      <name val="Sylfaen"/>
      <family val="1"/>
    </font>
    <font>
      <sz val="8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8"/>
      <color rgb="FF696969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164" fontId="12" fillId="0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2" fillId="0" borderId="5" xfId="0" applyNumberFormat="1" applyFont="1" applyFill="1" applyBorder="1" applyAlignment="1">
      <alignment vertical="top" wrapText="1" readingOrder="1"/>
    </xf>
    <xf numFmtId="165" fontId="13" fillId="0" borderId="5" xfId="0" applyNumberFormat="1" applyFont="1" applyFill="1" applyBorder="1" applyAlignment="1">
      <alignment vertical="top" wrapText="1" readingOrder="1"/>
    </xf>
    <xf numFmtId="0" fontId="14" fillId="0" borderId="5" xfId="0" applyNumberFormat="1" applyFont="1" applyFill="1" applyBorder="1" applyAlignment="1">
      <alignment vertical="top" wrapText="1" readingOrder="1"/>
    </xf>
    <xf numFmtId="0" fontId="10" fillId="0" borderId="5" xfId="0" applyNumberFormat="1" applyFont="1" applyFill="1" applyBorder="1" applyAlignment="1">
      <alignment horizontal="center" vertical="top" wrapText="1" readingOrder="1"/>
    </xf>
    <xf numFmtId="0" fontId="11" fillId="0" borderId="5" xfId="0" applyNumberFormat="1" applyFont="1" applyFill="1" applyBorder="1" applyAlignment="1">
      <alignment vertical="top" wrapText="1" readingOrder="1"/>
    </xf>
    <xf numFmtId="0" fontId="12" fillId="0" borderId="11" xfId="0" applyNumberFormat="1" applyFont="1" applyFill="1" applyBorder="1" applyAlignment="1">
      <alignment vertical="top" wrapText="1" readingOrder="1"/>
    </xf>
    <xf numFmtId="0" fontId="12" fillId="0" borderId="6" xfId="0" applyNumberFormat="1" applyFont="1" applyFill="1" applyBorder="1" applyAlignment="1">
      <alignment vertical="top" wrapText="1" readingOrder="1"/>
    </xf>
    <xf numFmtId="0" fontId="12" fillId="0" borderId="7" xfId="0" applyNumberFormat="1" applyFont="1" applyFill="1" applyBorder="1" applyAlignment="1">
      <alignment vertical="top" wrapText="1" readingOrder="1"/>
    </xf>
    <xf numFmtId="0" fontId="15" fillId="0" borderId="11" xfId="0" applyNumberFormat="1" applyFont="1" applyFill="1" applyBorder="1" applyAlignment="1">
      <alignment horizontal="center" vertical="top" wrapText="1" readingOrder="1"/>
    </xf>
    <xf numFmtId="0" fontId="15" fillId="0" borderId="6" xfId="0" applyNumberFormat="1" applyFont="1" applyFill="1" applyBorder="1" applyAlignment="1">
      <alignment horizontal="center" vertical="top" wrapText="1" readingOrder="1"/>
    </xf>
    <xf numFmtId="0" fontId="15" fillId="0" borderId="7" xfId="0" applyNumberFormat="1" applyFont="1" applyFill="1" applyBorder="1" applyAlignment="1">
      <alignment horizontal="center" vertical="top" wrapText="1" readingOrder="1"/>
    </xf>
    <xf numFmtId="0" fontId="10" fillId="0" borderId="11" xfId="0" applyNumberFormat="1" applyFont="1" applyFill="1" applyBorder="1" applyAlignment="1">
      <alignment vertical="top" wrapText="1" readingOrder="1"/>
    </xf>
    <xf numFmtId="0" fontId="10" fillId="0" borderId="7" xfId="0" applyNumberFormat="1" applyFont="1" applyFill="1" applyBorder="1" applyAlignment="1">
      <alignment vertical="top" wrapText="1" readingOrder="1"/>
    </xf>
    <xf numFmtId="0" fontId="14" fillId="0" borderId="11" xfId="0" applyNumberFormat="1" applyFont="1" applyFill="1" applyBorder="1" applyAlignment="1">
      <alignment vertical="top" wrapText="1" readingOrder="1"/>
    </xf>
    <xf numFmtId="0" fontId="14" fillId="0" borderId="6" xfId="0" applyNumberFormat="1" applyFont="1" applyFill="1" applyBorder="1" applyAlignment="1">
      <alignment vertical="top" wrapText="1" readingOrder="1"/>
    </xf>
    <xf numFmtId="0" fontId="14" fillId="0" borderId="7" xfId="0" applyNumberFormat="1" applyFont="1" applyFill="1" applyBorder="1" applyAlignment="1">
      <alignment vertical="top" wrapText="1" readingOrder="1"/>
    </xf>
    <xf numFmtId="0" fontId="16" fillId="0" borderId="12" xfId="0" applyNumberFormat="1" applyFont="1" applyFill="1" applyBorder="1" applyAlignment="1">
      <alignment vertical="top" wrapText="1" readingOrder="1"/>
    </xf>
    <xf numFmtId="0" fontId="16" fillId="0" borderId="13" xfId="0" applyNumberFormat="1" applyFont="1" applyFill="1" applyBorder="1" applyAlignment="1">
      <alignment vertical="top" wrapText="1" readingOrder="1"/>
    </xf>
    <xf numFmtId="0" fontId="16" fillId="0" borderId="14" xfId="0" applyNumberFormat="1" applyFont="1" applyFill="1" applyBorder="1" applyAlignment="1">
      <alignment vertical="top" wrapText="1" readingOrder="1"/>
    </xf>
    <xf numFmtId="0" fontId="12" fillId="0" borderId="12" xfId="0" applyNumberFormat="1" applyFont="1" applyFill="1" applyBorder="1" applyAlignment="1">
      <alignment vertical="top" wrapText="1" readingOrder="1"/>
    </xf>
    <xf numFmtId="0" fontId="12" fillId="0" borderId="13" xfId="0" applyNumberFormat="1" applyFont="1" applyFill="1" applyBorder="1" applyAlignment="1">
      <alignment vertical="top" wrapText="1" readingOrder="1"/>
    </xf>
    <xf numFmtId="0" fontId="12" fillId="0" borderId="14" xfId="0" applyNumberFormat="1" applyFont="1" applyFill="1" applyBorder="1" applyAlignment="1">
      <alignment vertical="top" wrapText="1" readingOrder="1"/>
    </xf>
    <xf numFmtId="0" fontId="9" fillId="0" borderId="11" xfId="0" applyNumberFormat="1" applyFont="1" applyFill="1" applyBorder="1" applyAlignment="1">
      <alignment horizontal="right" vertical="top" wrapText="1" readingOrder="1"/>
    </xf>
    <xf numFmtId="0" fontId="9" fillId="0" borderId="6" xfId="0" applyNumberFormat="1" applyFont="1" applyFill="1" applyBorder="1" applyAlignment="1">
      <alignment horizontal="right" vertical="top" wrapText="1" readingOrder="1"/>
    </xf>
    <xf numFmtId="0" fontId="9" fillId="0" borderId="15" xfId="0" applyNumberFormat="1" applyFont="1" applyFill="1" applyBorder="1" applyAlignment="1">
      <alignment horizontal="right" vertical="top" wrapText="1" readingOrder="1"/>
    </xf>
    <xf numFmtId="0" fontId="8" fillId="0" borderId="8" xfId="0" applyNumberFormat="1" applyFont="1" applyFill="1" applyBorder="1" applyAlignment="1">
      <alignment horizontal="right" vertical="top" wrapText="1" readingOrder="1"/>
    </xf>
    <xf numFmtId="0" fontId="8" fillId="0" borderId="9" xfId="0" applyNumberFormat="1" applyFont="1" applyFill="1" applyBorder="1" applyAlignment="1">
      <alignment horizontal="right" vertical="top" wrapText="1" readingOrder="1"/>
    </xf>
    <xf numFmtId="0" fontId="8" fillId="0" borderId="10" xfId="0" applyNumberFormat="1" applyFont="1" applyFill="1" applyBorder="1" applyAlignment="1">
      <alignment horizontal="right" vertical="top" wrapText="1" readingOrder="1"/>
    </xf>
    <xf numFmtId="0" fontId="1" fillId="0" borderId="8" xfId="0" applyNumberFormat="1" applyFont="1" applyFill="1" applyBorder="1" applyAlignment="1">
      <alignment horizontal="center" vertical="top" wrapText="1" readingOrder="1"/>
    </xf>
    <xf numFmtId="0" fontId="1" fillId="0" borderId="9" xfId="0" applyNumberFormat="1" applyFont="1" applyFill="1" applyBorder="1" applyAlignment="1">
      <alignment horizontal="center" vertical="top" wrapText="1" readingOrder="1"/>
    </xf>
    <xf numFmtId="0" fontId="1" fillId="0" borderId="10" xfId="0" applyNumberFormat="1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vertical="top" wrapText="1" readingOrder="1"/>
    </xf>
    <xf numFmtId="0" fontId="1" fillId="2" borderId="6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vertical="top" wrapText="1" readingOrder="1"/>
    </xf>
    <xf numFmtId="165" fontId="17" fillId="2" borderId="12" xfId="0" applyNumberFormat="1" applyFont="1" applyFill="1" applyBorder="1" applyAlignment="1">
      <alignment vertical="top" wrapText="1" readingOrder="1"/>
    </xf>
    <xf numFmtId="165" fontId="17" fillId="2" borderId="14" xfId="0" applyNumberFormat="1" applyFont="1" applyFill="1" applyBorder="1" applyAlignment="1">
      <alignment vertical="top" wrapText="1" readingOrder="1"/>
    </xf>
    <xf numFmtId="165" fontId="18" fillId="2" borderId="8" xfId="0" applyNumberFormat="1" applyFont="1" applyFill="1" applyBorder="1" applyAlignment="1">
      <alignment horizontal="right" vertical="top" wrapText="1" readingOrder="1"/>
    </xf>
    <xf numFmtId="165" fontId="18" fillId="2" borderId="10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"/>
  <sheetViews>
    <sheetView workbookViewId="0">
      <selection activeCell="D9" sqref="D9"/>
    </sheetView>
  </sheetViews>
  <sheetFormatPr defaultRowHeight="15" x14ac:dyDescent="0.25"/>
  <cols>
    <col min="1" max="1" width="8.42578125" customWidth="1"/>
    <col min="2" max="2" width="29.42578125" customWidth="1"/>
    <col min="3" max="3" width="26.85546875" customWidth="1"/>
    <col min="4" max="4" width="24.85546875" customWidth="1"/>
  </cols>
  <sheetData>
    <row r="2" spans="1:4" ht="30" customHeight="1" x14ac:dyDescent="0.3">
      <c r="A2" s="10" t="s">
        <v>37</v>
      </c>
      <c r="B2" s="10"/>
      <c r="C2" s="10"/>
      <c r="D2" s="10"/>
    </row>
    <row r="4" spans="1:4" ht="37.5" customHeight="1" x14ac:dyDescent="0.25">
      <c r="A4" s="57" t="s">
        <v>0</v>
      </c>
      <c r="B4" s="57" t="s">
        <v>1</v>
      </c>
      <c r="C4" s="57" t="s">
        <v>2</v>
      </c>
      <c r="D4" s="57" t="s">
        <v>3</v>
      </c>
    </row>
    <row r="5" spans="1:4" s="6" customFormat="1" ht="37.5" customHeight="1" x14ac:dyDescent="0.25">
      <c r="A5" s="11">
        <v>1</v>
      </c>
      <c r="B5" s="14" t="s">
        <v>36</v>
      </c>
      <c r="C5" s="1" t="s">
        <v>5</v>
      </c>
      <c r="D5" s="17">
        <f>detaluri!K61</f>
        <v>59205.16</v>
      </c>
    </row>
    <row r="6" spans="1:4" s="6" customFormat="1" ht="37.5" customHeight="1" x14ac:dyDescent="0.25">
      <c r="A6" s="12"/>
      <c r="B6" s="15"/>
      <c r="C6" s="1" t="s">
        <v>6</v>
      </c>
      <c r="D6" s="18"/>
    </row>
    <row r="7" spans="1:4" s="6" customFormat="1" ht="37.5" customHeight="1" x14ac:dyDescent="0.25">
      <c r="A7" s="12"/>
      <c r="B7" s="15"/>
      <c r="C7" s="1" t="s">
        <v>7</v>
      </c>
      <c r="D7" s="18"/>
    </row>
    <row r="8" spans="1:4" ht="63" customHeight="1" x14ac:dyDescent="0.25">
      <c r="A8" s="13"/>
      <c r="B8" s="16"/>
      <c r="C8" s="3" t="s">
        <v>8</v>
      </c>
      <c r="D8" s="19"/>
    </row>
    <row r="9" spans="1:4" ht="24" customHeight="1" x14ac:dyDescent="0.25">
      <c r="A9" s="2"/>
      <c r="B9" s="4" t="s">
        <v>4</v>
      </c>
      <c r="C9" s="5"/>
      <c r="D9" s="58">
        <f>SUM(D2:D7)</f>
        <v>59205.16</v>
      </c>
    </row>
  </sheetData>
  <mergeCells count="4">
    <mergeCell ref="A2:D2"/>
    <mergeCell ref="A5:A8"/>
    <mergeCell ref="B5:B8"/>
    <mergeCell ref="D5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1:U141"/>
  <sheetViews>
    <sheetView tabSelected="1" topLeftCell="A34" workbookViewId="0">
      <selection activeCell="V63" sqref="V63"/>
    </sheetView>
  </sheetViews>
  <sheetFormatPr defaultRowHeight="15" x14ac:dyDescent="0.25"/>
  <cols>
    <col min="1" max="2" width="0.28515625" style="6" customWidth="1"/>
    <col min="3" max="3" width="9" style="6" customWidth="1"/>
    <col min="4" max="4" width="0.5703125" style="6" customWidth="1"/>
    <col min="5" max="5" width="3.5703125" style="6" customWidth="1"/>
    <col min="6" max="6" width="1.5703125" style="6" customWidth="1"/>
    <col min="7" max="7" width="0.42578125" style="6" customWidth="1"/>
    <col min="8" max="8" width="8.28515625" style="6" customWidth="1"/>
    <col min="9" max="9" width="0.140625" style="6" customWidth="1"/>
    <col min="10" max="10" width="0.28515625" style="6" customWidth="1"/>
    <col min="11" max="11" width="13.42578125" style="6" customWidth="1"/>
    <col min="12" max="12" width="1.7109375" style="6" customWidth="1"/>
    <col min="13" max="13" width="1.85546875" style="6" customWidth="1"/>
    <col min="14" max="14" width="10.28515625" style="6" customWidth="1"/>
    <col min="15" max="15" width="1.85546875" style="6" customWidth="1"/>
    <col min="16" max="16" width="0" style="6" hidden="1" customWidth="1"/>
    <col min="17" max="17" width="7.85546875" style="6" customWidth="1"/>
    <col min="18" max="18" width="0" style="6" hidden="1" customWidth="1"/>
    <col min="19" max="16384" width="9.140625" style="6"/>
  </cols>
  <sheetData>
    <row r="1" spans="3:17" x14ac:dyDescent="0.25">
      <c r="H1" s="20"/>
      <c r="I1" s="21"/>
      <c r="J1" s="21"/>
      <c r="K1" s="21"/>
      <c r="L1" s="21"/>
      <c r="M1" s="21"/>
      <c r="N1" s="21"/>
      <c r="O1" s="21"/>
      <c r="P1" s="21"/>
      <c r="Q1" s="21"/>
    </row>
    <row r="2" spans="3:17" x14ac:dyDescent="0.25">
      <c r="C2" s="22"/>
      <c r="D2" s="21"/>
      <c r="E2" s="21"/>
      <c r="F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3:17" x14ac:dyDescent="0.25">
      <c r="H3" s="21"/>
      <c r="I3" s="21"/>
      <c r="J3" s="21"/>
      <c r="K3" s="21"/>
      <c r="L3" s="21"/>
      <c r="M3" s="21"/>
      <c r="N3" s="21"/>
      <c r="O3" s="21"/>
      <c r="P3" s="21"/>
      <c r="Q3" s="21"/>
    </row>
    <row r="5" spans="3:17" ht="30.75" customHeight="1" x14ac:dyDescent="0.25">
      <c r="C5" s="59" t="s">
        <v>38</v>
      </c>
      <c r="D5" s="60"/>
      <c r="E5" s="61"/>
      <c r="F5" s="62" t="s">
        <v>11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3:17" x14ac:dyDescent="0.25">
      <c r="C6" s="29"/>
      <c r="D6" s="24"/>
      <c r="E6" s="25"/>
      <c r="F6" s="30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3:17" ht="15.75" customHeight="1" x14ac:dyDescent="0.25">
      <c r="C7" s="23" t="s">
        <v>13</v>
      </c>
      <c r="D7" s="24"/>
      <c r="E7" s="25"/>
      <c r="F7" s="26"/>
      <c r="G7" s="24"/>
      <c r="H7" s="24"/>
      <c r="I7" s="24"/>
      <c r="J7" s="25"/>
      <c r="K7" s="27">
        <v>1342.5</v>
      </c>
      <c r="L7" s="25"/>
      <c r="M7" s="28" t="s">
        <v>14</v>
      </c>
      <c r="N7" s="24"/>
      <c r="O7" s="24"/>
      <c r="P7" s="24"/>
      <c r="Q7" s="25"/>
    </row>
    <row r="8" spans="3:17" x14ac:dyDescent="0.25">
      <c r="C8" s="23" t="s">
        <v>13</v>
      </c>
      <c r="D8" s="24"/>
      <c r="E8" s="25"/>
      <c r="F8" s="26"/>
      <c r="G8" s="24"/>
      <c r="H8" s="24"/>
      <c r="I8" s="24"/>
      <c r="J8" s="25"/>
      <c r="K8" s="27">
        <f>455+155+621+388</f>
        <v>1619</v>
      </c>
      <c r="L8" s="25"/>
      <c r="M8" s="28" t="s">
        <v>15</v>
      </c>
      <c r="N8" s="24"/>
      <c r="O8" s="24"/>
      <c r="P8" s="24"/>
      <c r="Q8" s="25"/>
    </row>
    <row r="9" spans="3:17" x14ac:dyDescent="0.25">
      <c r="C9" s="23" t="s">
        <v>13</v>
      </c>
      <c r="D9" s="24"/>
      <c r="E9" s="25"/>
      <c r="F9" s="26"/>
      <c r="G9" s="24"/>
      <c r="H9" s="24"/>
      <c r="I9" s="24"/>
      <c r="J9" s="25"/>
      <c r="K9" s="27">
        <v>212</v>
      </c>
      <c r="L9" s="25"/>
      <c r="M9" s="28" t="s">
        <v>16</v>
      </c>
      <c r="N9" s="24"/>
      <c r="O9" s="24"/>
      <c r="P9" s="24"/>
      <c r="Q9" s="25"/>
    </row>
    <row r="10" spans="3:17" x14ac:dyDescent="0.25">
      <c r="C10" s="23" t="s">
        <v>17</v>
      </c>
      <c r="D10" s="24"/>
      <c r="E10" s="25"/>
      <c r="F10" s="26"/>
      <c r="G10" s="24"/>
      <c r="H10" s="24"/>
      <c r="I10" s="24"/>
      <c r="J10" s="25"/>
      <c r="K10" s="27">
        <v>387.5</v>
      </c>
      <c r="L10" s="25"/>
      <c r="M10" s="28" t="s">
        <v>18</v>
      </c>
      <c r="N10" s="24"/>
      <c r="O10" s="24"/>
      <c r="P10" s="24"/>
      <c r="Q10" s="25"/>
    </row>
    <row r="11" spans="3:17" x14ac:dyDescent="0.25">
      <c r="C11" s="23" t="s">
        <v>17</v>
      </c>
      <c r="D11" s="24"/>
      <c r="E11" s="25"/>
      <c r="F11" s="26"/>
      <c r="G11" s="24"/>
      <c r="H11" s="24"/>
      <c r="I11" s="24"/>
      <c r="J11" s="25"/>
      <c r="K11" s="27">
        <f>620+620+620+620</f>
        <v>2480</v>
      </c>
      <c r="L11" s="25"/>
      <c r="M11" s="28" t="s">
        <v>19</v>
      </c>
      <c r="N11" s="24"/>
      <c r="O11" s="24"/>
      <c r="P11" s="24"/>
      <c r="Q11" s="25"/>
    </row>
    <row r="12" spans="3:17" x14ac:dyDescent="0.25">
      <c r="C12" s="23" t="s">
        <v>17</v>
      </c>
      <c r="D12" s="24"/>
      <c r="E12" s="25"/>
      <c r="F12" s="26"/>
      <c r="G12" s="24"/>
      <c r="H12" s="24"/>
      <c r="I12" s="24"/>
      <c r="J12" s="25"/>
      <c r="K12" s="27">
        <v>303.47000000000003</v>
      </c>
      <c r="L12" s="25"/>
      <c r="M12" s="28" t="s">
        <v>20</v>
      </c>
      <c r="N12" s="24"/>
      <c r="O12" s="24"/>
      <c r="P12" s="24"/>
      <c r="Q12" s="25"/>
    </row>
    <row r="13" spans="3:17" x14ac:dyDescent="0.25">
      <c r="C13" s="23" t="s">
        <v>21</v>
      </c>
      <c r="D13" s="24"/>
      <c r="E13" s="25"/>
      <c r="F13" s="26"/>
      <c r="G13" s="24"/>
      <c r="H13" s="24"/>
      <c r="I13" s="24"/>
      <c r="J13" s="25"/>
      <c r="K13" s="27">
        <f>460+620+540</f>
        <v>1620</v>
      </c>
      <c r="L13" s="25"/>
      <c r="M13" s="28" t="s">
        <v>19</v>
      </c>
      <c r="N13" s="24"/>
      <c r="O13" s="24"/>
      <c r="P13" s="24"/>
      <c r="Q13" s="25"/>
    </row>
    <row r="14" spans="3:17" x14ac:dyDescent="0.25">
      <c r="C14" s="23" t="s">
        <v>21</v>
      </c>
      <c r="D14" s="24"/>
      <c r="E14" s="25"/>
      <c r="F14" s="26"/>
      <c r="G14" s="24"/>
      <c r="H14" s="24"/>
      <c r="I14" s="24"/>
      <c r="J14" s="25"/>
      <c r="K14" s="27">
        <v>1726</v>
      </c>
      <c r="L14" s="25"/>
      <c r="M14" s="28" t="s">
        <v>15</v>
      </c>
      <c r="N14" s="24"/>
      <c r="O14" s="24"/>
      <c r="P14" s="24"/>
      <c r="Q14" s="25"/>
    </row>
    <row r="15" spans="3:17" s="9" customFormat="1" x14ac:dyDescent="0.25">
      <c r="C15" s="23" t="s">
        <v>21</v>
      </c>
      <c r="D15" s="24"/>
      <c r="E15" s="25"/>
      <c r="F15" s="26"/>
      <c r="G15" s="24"/>
      <c r="H15" s="24"/>
      <c r="I15" s="24"/>
      <c r="J15" s="25"/>
      <c r="K15" s="27">
        <v>1323.3</v>
      </c>
      <c r="L15" s="25"/>
      <c r="M15" s="28" t="s">
        <v>20</v>
      </c>
      <c r="N15" s="24"/>
      <c r="O15" s="24"/>
      <c r="P15" s="24"/>
      <c r="Q15" s="25"/>
    </row>
    <row r="16" spans="3:17" s="9" customFormat="1" x14ac:dyDescent="0.25">
      <c r="C16" s="23" t="s">
        <v>21</v>
      </c>
      <c r="D16" s="24"/>
      <c r="E16" s="25"/>
      <c r="F16" s="26"/>
      <c r="G16" s="24"/>
      <c r="H16" s="24"/>
      <c r="I16" s="24"/>
      <c r="J16" s="25"/>
      <c r="K16" s="27">
        <v>350</v>
      </c>
      <c r="L16" s="25"/>
      <c r="M16" s="28" t="s">
        <v>22</v>
      </c>
      <c r="N16" s="24"/>
      <c r="O16" s="24"/>
      <c r="P16" s="24"/>
      <c r="Q16" s="25"/>
    </row>
    <row r="17" spans="3:17" s="9" customFormat="1" x14ac:dyDescent="0.25">
      <c r="C17" s="23" t="s">
        <v>21</v>
      </c>
      <c r="D17" s="24"/>
      <c r="E17" s="25"/>
      <c r="F17" s="26"/>
      <c r="G17" s="24"/>
      <c r="H17" s="24"/>
      <c r="I17" s="24"/>
      <c r="J17" s="25"/>
      <c r="K17" s="27">
        <v>160</v>
      </c>
      <c r="L17" s="25"/>
      <c r="M17" s="28" t="s">
        <v>23</v>
      </c>
      <c r="N17" s="24"/>
      <c r="O17" s="24"/>
      <c r="P17" s="24"/>
      <c r="Q17" s="25"/>
    </row>
    <row r="18" spans="3:17" s="9" customFormat="1" x14ac:dyDescent="0.25">
      <c r="C18" s="23" t="s">
        <v>24</v>
      </c>
      <c r="D18" s="24"/>
      <c r="E18" s="25"/>
      <c r="F18" s="26"/>
      <c r="G18" s="24"/>
      <c r="H18" s="24"/>
      <c r="I18" s="24"/>
      <c r="J18" s="25"/>
      <c r="K18" s="27">
        <f>620+1400+500+1400</f>
        <v>3920</v>
      </c>
      <c r="L18" s="25"/>
      <c r="M18" s="28" t="s">
        <v>19</v>
      </c>
      <c r="N18" s="24"/>
      <c r="O18" s="24"/>
      <c r="P18" s="24"/>
      <c r="Q18" s="25"/>
    </row>
    <row r="19" spans="3:17" s="9" customFormat="1" x14ac:dyDescent="0.25">
      <c r="C19" s="23" t="s">
        <v>24</v>
      </c>
      <c r="D19" s="24"/>
      <c r="E19" s="25"/>
      <c r="F19" s="26"/>
      <c r="G19" s="24"/>
      <c r="H19" s="24"/>
      <c r="I19" s="24"/>
      <c r="J19" s="25"/>
      <c r="K19" s="27">
        <v>186.1</v>
      </c>
      <c r="L19" s="25"/>
      <c r="M19" s="28" t="s">
        <v>20</v>
      </c>
      <c r="N19" s="24"/>
      <c r="O19" s="24"/>
      <c r="P19" s="24"/>
      <c r="Q19" s="25"/>
    </row>
    <row r="20" spans="3:17" s="9" customFormat="1" x14ac:dyDescent="0.25">
      <c r="C20" s="23" t="s">
        <v>24</v>
      </c>
      <c r="D20" s="24"/>
      <c r="E20" s="25"/>
      <c r="F20" s="26"/>
      <c r="G20" s="24"/>
      <c r="H20" s="24"/>
      <c r="I20" s="24"/>
      <c r="J20" s="25"/>
      <c r="K20" s="27">
        <v>1457.5</v>
      </c>
      <c r="L20" s="25"/>
      <c r="M20" s="28" t="s">
        <v>18</v>
      </c>
      <c r="N20" s="24"/>
      <c r="O20" s="24"/>
      <c r="P20" s="24"/>
      <c r="Q20" s="25"/>
    </row>
    <row r="21" spans="3:17" s="9" customFormat="1" x14ac:dyDescent="0.25">
      <c r="C21" s="23" t="s">
        <v>24</v>
      </c>
      <c r="D21" s="24"/>
      <c r="E21" s="25"/>
      <c r="F21" s="26"/>
      <c r="G21" s="24"/>
      <c r="H21" s="24"/>
      <c r="I21" s="24"/>
      <c r="J21" s="25"/>
      <c r="K21" s="27">
        <v>175</v>
      </c>
      <c r="L21" s="25"/>
      <c r="M21" s="28" t="s">
        <v>15</v>
      </c>
      <c r="N21" s="24"/>
      <c r="O21" s="24"/>
      <c r="P21" s="24"/>
      <c r="Q21" s="25"/>
    </row>
    <row r="22" spans="3:17" s="9" customFormat="1" x14ac:dyDescent="0.25">
      <c r="C22" s="23" t="s">
        <v>25</v>
      </c>
      <c r="D22" s="24"/>
      <c r="E22" s="25"/>
      <c r="F22" s="26"/>
      <c r="G22" s="24"/>
      <c r="H22" s="24"/>
      <c r="I22" s="24"/>
      <c r="J22" s="25"/>
      <c r="K22" s="27">
        <v>865</v>
      </c>
      <c r="L22" s="25"/>
      <c r="M22" s="28" t="s">
        <v>15</v>
      </c>
      <c r="N22" s="24"/>
      <c r="O22" s="24"/>
      <c r="P22" s="24"/>
      <c r="Q22" s="25"/>
    </row>
    <row r="23" spans="3:17" s="9" customFormat="1" x14ac:dyDescent="0.25">
      <c r="C23" s="23" t="s">
        <v>25</v>
      </c>
      <c r="D23" s="24"/>
      <c r="E23" s="25"/>
      <c r="F23" s="26"/>
      <c r="G23" s="24"/>
      <c r="H23" s="24"/>
      <c r="I23" s="24"/>
      <c r="J23" s="25"/>
      <c r="K23" s="27">
        <f>504.87+99.5+206.05</f>
        <v>810.42000000000007</v>
      </c>
      <c r="L23" s="25"/>
      <c r="M23" s="28" t="s">
        <v>20</v>
      </c>
      <c r="N23" s="24"/>
      <c r="O23" s="24"/>
      <c r="P23" s="24"/>
      <c r="Q23" s="25"/>
    </row>
    <row r="24" spans="3:17" s="9" customFormat="1" x14ac:dyDescent="0.25">
      <c r="C24" s="23" t="s">
        <v>25</v>
      </c>
      <c r="D24" s="24"/>
      <c r="E24" s="25"/>
      <c r="F24" s="26"/>
      <c r="G24" s="24"/>
      <c r="H24" s="24"/>
      <c r="I24" s="24"/>
      <c r="J24" s="25"/>
      <c r="K24" s="27">
        <v>26</v>
      </c>
      <c r="L24" s="25"/>
      <c r="M24" s="28" t="s">
        <v>18</v>
      </c>
      <c r="N24" s="24"/>
      <c r="O24" s="24"/>
      <c r="P24" s="24"/>
      <c r="Q24" s="25"/>
    </row>
    <row r="25" spans="3:17" s="9" customFormat="1" x14ac:dyDescent="0.25">
      <c r="C25" s="23" t="s">
        <v>25</v>
      </c>
      <c r="D25" s="24"/>
      <c r="E25" s="25"/>
      <c r="F25" s="26"/>
      <c r="G25" s="24"/>
      <c r="H25" s="24"/>
      <c r="I25" s="24"/>
      <c r="J25" s="25"/>
      <c r="K25" s="27">
        <v>40</v>
      </c>
      <c r="L25" s="25"/>
      <c r="M25" s="28" t="s">
        <v>23</v>
      </c>
      <c r="N25" s="24"/>
      <c r="O25" s="24"/>
      <c r="P25" s="24"/>
      <c r="Q25" s="25"/>
    </row>
    <row r="26" spans="3:17" s="9" customFormat="1" x14ac:dyDescent="0.25">
      <c r="C26" s="23" t="s">
        <v>25</v>
      </c>
      <c r="D26" s="24"/>
      <c r="E26" s="25"/>
      <c r="F26" s="26"/>
      <c r="G26" s="24"/>
      <c r="H26" s="24"/>
      <c r="I26" s="24"/>
      <c r="J26" s="25"/>
      <c r="K26" s="27">
        <v>895</v>
      </c>
      <c r="L26" s="25"/>
      <c r="M26" s="28" t="s">
        <v>14</v>
      </c>
      <c r="N26" s="24"/>
      <c r="O26" s="24"/>
      <c r="P26" s="24"/>
      <c r="Q26" s="25"/>
    </row>
    <row r="27" spans="3:17" s="9" customFormat="1" x14ac:dyDescent="0.25">
      <c r="C27" s="23" t="s">
        <v>26</v>
      </c>
      <c r="D27" s="24"/>
      <c r="E27" s="25"/>
      <c r="F27" s="26"/>
      <c r="G27" s="24"/>
      <c r="H27" s="24"/>
      <c r="I27" s="24"/>
      <c r="J27" s="25"/>
      <c r="K27" s="27">
        <v>660</v>
      </c>
      <c r="L27" s="25"/>
      <c r="M27" s="28" t="s">
        <v>23</v>
      </c>
      <c r="N27" s="24"/>
      <c r="O27" s="24"/>
      <c r="P27" s="24"/>
      <c r="Q27" s="25"/>
    </row>
    <row r="28" spans="3:17" x14ac:dyDescent="0.25">
      <c r="C28" s="23" t="s">
        <v>26</v>
      </c>
      <c r="D28" s="24"/>
      <c r="E28" s="25"/>
      <c r="F28" s="26"/>
      <c r="G28" s="24"/>
      <c r="H28" s="24"/>
      <c r="I28" s="24"/>
      <c r="J28" s="25"/>
      <c r="K28" s="27">
        <v>911</v>
      </c>
      <c r="L28" s="25"/>
      <c r="M28" s="28" t="s">
        <v>15</v>
      </c>
      <c r="N28" s="24"/>
      <c r="O28" s="24"/>
      <c r="P28" s="24"/>
      <c r="Q28" s="25"/>
    </row>
    <row r="29" spans="3:17" ht="15" customHeight="1" x14ac:dyDescent="0.25">
      <c r="C29" s="23" t="s">
        <v>26</v>
      </c>
      <c r="D29" s="24"/>
      <c r="E29" s="25"/>
      <c r="F29" s="26"/>
      <c r="G29" s="24"/>
      <c r="H29" s="24"/>
      <c r="I29" s="24"/>
      <c r="J29" s="25"/>
      <c r="K29" s="27">
        <v>741.5</v>
      </c>
      <c r="L29" s="25"/>
      <c r="M29" s="28" t="s">
        <v>18</v>
      </c>
      <c r="N29" s="24"/>
      <c r="O29" s="24"/>
      <c r="P29" s="24"/>
      <c r="Q29" s="25"/>
    </row>
    <row r="30" spans="3:17" x14ac:dyDescent="0.25">
      <c r="C30" s="23" t="s">
        <v>26</v>
      </c>
      <c r="D30" s="24"/>
      <c r="E30" s="25"/>
      <c r="F30" s="26"/>
      <c r="G30" s="24"/>
      <c r="H30" s="24"/>
      <c r="I30" s="24"/>
      <c r="J30" s="25"/>
      <c r="K30" s="27">
        <v>50</v>
      </c>
      <c r="L30" s="25"/>
      <c r="M30" s="28" t="s">
        <v>22</v>
      </c>
      <c r="N30" s="24"/>
      <c r="O30" s="24"/>
      <c r="P30" s="24"/>
      <c r="Q30" s="25"/>
    </row>
    <row r="31" spans="3:17" x14ac:dyDescent="0.25">
      <c r="C31" s="23" t="s">
        <v>26</v>
      </c>
      <c r="D31" s="24"/>
      <c r="E31" s="25"/>
      <c r="F31" s="26"/>
      <c r="G31" s="24"/>
      <c r="H31" s="24"/>
      <c r="I31" s="24"/>
      <c r="J31" s="25"/>
      <c r="K31" s="27">
        <v>1500</v>
      </c>
      <c r="L31" s="25"/>
      <c r="M31" s="28" t="s">
        <v>19</v>
      </c>
      <c r="N31" s="24"/>
      <c r="O31" s="24"/>
      <c r="P31" s="24"/>
      <c r="Q31" s="25"/>
    </row>
    <row r="32" spans="3:17" x14ac:dyDescent="0.25">
      <c r="C32" s="23" t="s">
        <v>26</v>
      </c>
      <c r="D32" s="24"/>
      <c r="E32" s="25"/>
      <c r="F32" s="26"/>
      <c r="G32" s="24"/>
      <c r="H32" s="24"/>
      <c r="I32" s="24"/>
      <c r="J32" s="25"/>
      <c r="K32" s="27">
        <v>130</v>
      </c>
      <c r="L32" s="25"/>
      <c r="M32" s="28" t="s">
        <v>27</v>
      </c>
      <c r="N32" s="24"/>
      <c r="O32" s="24"/>
      <c r="P32" s="24"/>
      <c r="Q32" s="25"/>
    </row>
    <row r="33" spans="3:17" s="9" customFormat="1" x14ac:dyDescent="0.25">
      <c r="C33" s="23" t="s">
        <v>28</v>
      </c>
      <c r="D33" s="24"/>
      <c r="E33" s="25"/>
      <c r="F33" s="26"/>
      <c r="G33" s="24"/>
      <c r="H33" s="24"/>
      <c r="I33" s="24"/>
      <c r="J33" s="25"/>
      <c r="K33" s="27">
        <f>187.09+2417.56</f>
        <v>2604.65</v>
      </c>
      <c r="L33" s="25"/>
      <c r="M33" s="28" t="s">
        <v>20</v>
      </c>
      <c r="N33" s="24"/>
      <c r="O33" s="24"/>
      <c r="P33" s="24"/>
      <c r="Q33" s="25"/>
    </row>
    <row r="34" spans="3:17" s="9" customFormat="1" x14ac:dyDescent="0.25">
      <c r="C34" s="23" t="s">
        <v>28</v>
      </c>
      <c r="D34" s="24"/>
      <c r="E34" s="25"/>
      <c r="F34" s="26"/>
      <c r="G34" s="24"/>
      <c r="H34" s="24"/>
      <c r="I34" s="24"/>
      <c r="J34" s="25"/>
      <c r="K34" s="27">
        <v>1342.5</v>
      </c>
      <c r="L34" s="25"/>
      <c r="M34" s="28" t="s">
        <v>14</v>
      </c>
      <c r="N34" s="24"/>
      <c r="O34" s="24"/>
      <c r="P34" s="24"/>
      <c r="Q34" s="25"/>
    </row>
    <row r="35" spans="3:17" s="9" customFormat="1" x14ac:dyDescent="0.25">
      <c r="C35" s="23" t="s">
        <v>28</v>
      </c>
      <c r="D35" s="24"/>
      <c r="E35" s="25"/>
      <c r="F35" s="26"/>
      <c r="G35" s="24"/>
      <c r="H35" s="24"/>
      <c r="I35" s="24"/>
      <c r="J35" s="25"/>
      <c r="K35" s="27">
        <v>1164</v>
      </c>
      <c r="L35" s="25"/>
      <c r="M35" s="28" t="s">
        <v>15</v>
      </c>
      <c r="N35" s="24"/>
      <c r="O35" s="24"/>
      <c r="P35" s="24"/>
      <c r="Q35" s="25"/>
    </row>
    <row r="36" spans="3:17" s="9" customFormat="1" x14ac:dyDescent="0.25">
      <c r="C36" s="23" t="s">
        <v>28</v>
      </c>
      <c r="D36" s="24"/>
      <c r="E36" s="25"/>
      <c r="F36" s="26"/>
      <c r="G36" s="24"/>
      <c r="H36" s="24"/>
      <c r="I36" s="24"/>
      <c r="J36" s="25"/>
      <c r="K36" s="27">
        <v>405</v>
      </c>
      <c r="L36" s="25"/>
      <c r="M36" s="28" t="s">
        <v>18</v>
      </c>
      <c r="N36" s="24"/>
      <c r="O36" s="24"/>
      <c r="P36" s="24"/>
      <c r="Q36" s="25"/>
    </row>
    <row r="37" spans="3:17" s="9" customFormat="1" x14ac:dyDescent="0.25">
      <c r="C37" s="23" t="s">
        <v>29</v>
      </c>
      <c r="D37" s="24"/>
      <c r="E37" s="25"/>
      <c r="F37" s="26"/>
      <c r="G37" s="24"/>
      <c r="H37" s="24"/>
      <c r="I37" s="24"/>
      <c r="J37" s="25"/>
      <c r="K37" s="27">
        <v>1500</v>
      </c>
      <c r="L37" s="25"/>
      <c r="M37" s="28" t="s">
        <v>19</v>
      </c>
      <c r="N37" s="24"/>
      <c r="O37" s="24"/>
      <c r="P37" s="24"/>
      <c r="Q37" s="25"/>
    </row>
    <row r="38" spans="3:17" s="9" customFormat="1" x14ac:dyDescent="0.25">
      <c r="C38" s="23" t="s">
        <v>29</v>
      </c>
      <c r="D38" s="24"/>
      <c r="E38" s="25"/>
      <c r="F38" s="26"/>
      <c r="G38" s="24"/>
      <c r="H38" s="24"/>
      <c r="I38" s="24"/>
      <c r="J38" s="25"/>
      <c r="K38" s="27">
        <f>507.46+303.46</f>
        <v>810.92</v>
      </c>
      <c r="L38" s="25"/>
      <c r="M38" s="28" t="s">
        <v>20</v>
      </c>
      <c r="N38" s="24"/>
      <c r="O38" s="24"/>
      <c r="P38" s="24"/>
      <c r="Q38" s="25"/>
    </row>
    <row r="39" spans="3:17" s="9" customFormat="1" x14ac:dyDescent="0.25">
      <c r="C39" s="23" t="s">
        <v>29</v>
      </c>
      <c r="D39" s="24"/>
      <c r="E39" s="25"/>
      <c r="F39" s="26"/>
      <c r="G39" s="24"/>
      <c r="H39" s="24"/>
      <c r="I39" s="24"/>
      <c r="J39" s="25"/>
      <c r="K39" s="27">
        <v>1687.5</v>
      </c>
      <c r="L39" s="25"/>
      <c r="M39" s="28" t="s">
        <v>18</v>
      </c>
      <c r="N39" s="24"/>
      <c r="O39" s="24"/>
      <c r="P39" s="24"/>
      <c r="Q39" s="25"/>
    </row>
    <row r="40" spans="3:17" s="9" customFormat="1" ht="15" customHeight="1" x14ac:dyDescent="0.25">
      <c r="C40" s="23" t="s">
        <v>29</v>
      </c>
      <c r="D40" s="24"/>
      <c r="E40" s="25"/>
      <c r="F40" s="26"/>
      <c r="G40" s="24"/>
      <c r="H40" s="24"/>
      <c r="I40" s="24"/>
      <c r="J40" s="25"/>
      <c r="K40" s="27">
        <v>2002</v>
      </c>
      <c r="L40" s="25"/>
      <c r="M40" s="28" t="s">
        <v>15</v>
      </c>
      <c r="N40" s="24"/>
      <c r="O40" s="24"/>
      <c r="P40" s="24"/>
      <c r="Q40" s="25"/>
    </row>
    <row r="41" spans="3:17" s="9" customFormat="1" x14ac:dyDescent="0.25">
      <c r="C41" s="23" t="s">
        <v>30</v>
      </c>
      <c r="D41" s="24"/>
      <c r="E41" s="25"/>
      <c r="F41" s="26"/>
      <c r="G41" s="24"/>
      <c r="H41" s="24"/>
      <c r="I41" s="24"/>
      <c r="J41" s="25"/>
      <c r="K41" s="27">
        <v>332</v>
      </c>
      <c r="L41" s="25"/>
      <c r="M41" s="28" t="s">
        <v>18</v>
      </c>
      <c r="N41" s="24"/>
      <c r="O41" s="24"/>
      <c r="P41" s="24"/>
      <c r="Q41" s="25"/>
    </row>
    <row r="42" spans="3:17" s="9" customFormat="1" x14ac:dyDescent="0.25">
      <c r="C42" s="23" t="s">
        <v>30</v>
      </c>
      <c r="D42" s="24"/>
      <c r="E42" s="25"/>
      <c r="F42" s="26"/>
      <c r="G42" s="24"/>
      <c r="H42" s="24"/>
      <c r="I42" s="24"/>
      <c r="J42" s="25"/>
      <c r="K42" s="27">
        <v>1825</v>
      </c>
      <c r="L42" s="25"/>
      <c r="M42" s="28" t="s">
        <v>15</v>
      </c>
      <c r="N42" s="24"/>
      <c r="O42" s="24"/>
      <c r="P42" s="24"/>
      <c r="Q42" s="25"/>
    </row>
    <row r="43" spans="3:17" s="9" customFormat="1" x14ac:dyDescent="0.25">
      <c r="C43" s="23" t="s">
        <v>30</v>
      </c>
      <c r="D43" s="24"/>
      <c r="E43" s="25"/>
      <c r="F43" s="26"/>
      <c r="G43" s="24"/>
      <c r="H43" s="24"/>
      <c r="I43" s="24"/>
      <c r="J43" s="25"/>
      <c r="K43" s="27">
        <v>112.1</v>
      </c>
      <c r="L43" s="25"/>
      <c r="M43" s="28" t="s">
        <v>31</v>
      </c>
      <c r="N43" s="24"/>
      <c r="O43" s="24"/>
      <c r="P43" s="24"/>
      <c r="Q43" s="25"/>
    </row>
    <row r="44" spans="3:17" s="9" customFormat="1" x14ac:dyDescent="0.25">
      <c r="C44" s="23" t="s">
        <v>30</v>
      </c>
      <c r="D44" s="24"/>
      <c r="E44" s="25"/>
      <c r="F44" s="26"/>
      <c r="G44" s="24"/>
      <c r="H44" s="24"/>
      <c r="I44" s="24"/>
      <c r="J44" s="25"/>
      <c r="K44" s="27">
        <v>260</v>
      </c>
      <c r="L44" s="25"/>
      <c r="M44" s="28" t="s">
        <v>23</v>
      </c>
      <c r="N44" s="24"/>
      <c r="O44" s="24"/>
      <c r="P44" s="24"/>
      <c r="Q44" s="25"/>
    </row>
    <row r="45" spans="3:17" x14ac:dyDescent="0.25">
      <c r="C45" s="23" t="s">
        <v>30</v>
      </c>
      <c r="D45" s="24"/>
      <c r="E45" s="25"/>
      <c r="F45" s="26"/>
      <c r="G45" s="24"/>
      <c r="H45" s="24"/>
      <c r="I45" s="24"/>
      <c r="J45" s="25"/>
      <c r="K45" s="27">
        <v>99.5</v>
      </c>
      <c r="L45" s="25"/>
      <c r="M45" s="28" t="s">
        <v>20</v>
      </c>
      <c r="N45" s="24"/>
      <c r="O45" s="24"/>
      <c r="P45" s="24"/>
      <c r="Q45" s="25"/>
    </row>
    <row r="46" spans="3:17" s="9" customFormat="1" x14ac:dyDescent="0.25">
      <c r="C46" s="23" t="s">
        <v>32</v>
      </c>
      <c r="D46" s="24"/>
      <c r="E46" s="25"/>
      <c r="F46" s="26"/>
      <c r="G46" s="24"/>
      <c r="H46" s="24"/>
      <c r="I46" s="24"/>
      <c r="J46" s="25"/>
      <c r="K46" s="27">
        <v>1250</v>
      </c>
      <c r="L46" s="25"/>
      <c r="M46" s="28" t="s">
        <v>15</v>
      </c>
      <c r="N46" s="24"/>
      <c r="O46" s="24"/>
      <c r="P46" s="24"/>
      <c r="Q46" s="25"/>
    </row>
    <row r="47" spans="3:17" s="9" customFormat="1" x14ac:dyDescent="0.25">
      <c r="C47" s="23" t="s">
        <v>32</v>
      </c>
      <c r="D47" s="24"/>
      <c r="E47" s="25"/>
      <c r="F47" s="26"/>
      <c r="G47" s="24"/>
      <c r="H47" s="24"/>
      <c r="I47" s="24"/>
      <c r="J47" s="25"/>
      <c r="K47" s="27">
        <v>36</v>
      </c>
      <c r="L47" s="25"/>
      <c r="M47" s="28" t="s">
        <v>23</v>
      </c>
      <c r="N47" s="24"/>
      <c r="O47" s="24"/>
      <c r="P47" s="24"/>
      <c r="Q47" s="25"/>
    </row>
    <row r="48" spans="3:17" s="9" customFormat="1" x14ac:dyDescent="0.25">
      <c r="C48" s="23" t="s">
        <v>32</v>
      </c>
      <c r="D48" s="24"/>
      <c r="E48" s="25"/>
      <c r="F48" s="26"/>
      <c r="G48" s="24"/>
      <c r="H48" s="24"/>
      <c r="I48" s="24"/>
      <c r="J48" s="25"/>
      <c r="K48" s="27">
        <v>1107</v>
      </c>
      <c r="L48" s="25"/>
      <c r="M48" s="28" t="s">
        <v>18</v>
      </c>
      <c r="N48" s="24"/>
      <c r="O48" s="24"/>
      <c r="P48" s="24"/>
      <c r="Q48" s="25"/>
    </row>
    <row r="49" spans="3:17" s="9" customFormat="1" x14ac:dyDescent="0.25">
      <c r="C49" s="23" t="s">
        <v>32</v>
      </c>
      <c r="D49" s="24"/>
      <c r="E49" s="25"/>
      <c r="F49" s="26"/>
      <c r="G49" s="24"/>
      <c r="H49" s="24"/>
      <c r="I49" s="24"/>
      <c r="J49" s="25"/>
      <c r="K49" s="27">
        <v>1790</v>
      </c>
      <c r="L49" s="25"/>
      <c r="M49" s="28" t="s">
        <v>14</v>
      </c>
      <c r="N49" s="24"/>
      <c r="O49" s="24"/>
      <c r="P49" s="24"/>
      <c r="Q49" s="25"/>
    </row>
    <row r="50" spans="3:17" s="9" customFormat="1" x14ac:dyDescent="0.25">
      <c r="C50" s="23" t="s">
        <v>32</v>
      </c>
      <c r="D50" s="24"/>
      <c r="E50" s="25"/>
      <c r="F50" s="26"/>
      <c r="G50" s="24"/>
      <c r="H50" s="24"/>
      <c r="I50" s="24"/>
      <c r="J50" s="25"/>
      <c r="K50" s="27">
        <f>109.48+74.62+338.26</f>
        <v>522.36</v>
      </c>
      <c r="L50" s="25"/>
      <c r="M50" s="28" t="s">
        <v>20</v>
      </c>
      <c r="N50" s="24"/>
      <c r="O50" s="24"/>
      <c r="P50" s="24"/>
      <c r="Q50" s="25"/>
    </row>
    <row r="51" spans="3:17" s="9" customFormat="1" x14ac:dyDescent="0.25">
      <c r="C51" s="23" t="s">
        <v>33</v>
      </c>
      <c r="D51" s="24"/>
      <c r="E51" s="25"/>
      <c r="F51" s="26"/>
      <c r="G51" s="24"/>
      <c r="H51" s="24"/>
      <c r="I51" s="24"/>
      <c r="J51" s="25"/>
      <c r="K51" s="27">
        <v>563.5</v>
      </c>
      <c r="L51" s="25"/>
      <c r="M51" s="28" t="s">
        <v>18</v>
      </c>
      <c r="N51" s="24"/>
      <c r="O51" s="24"/>
      <c r="P51" s="24"/>
      <c r="Q51" s="25"/>
    </row>
    <row r="52" spans="3:17" s="9" customFormat="1" x14ac:dyDescent="0.25">
      <c r="C52" s="23" t="s">
        <v>33</v>
      </c>
      <c r="D52" s="24"/>
      <c r="E52" s="25"/>
      <c r="F52" s="26"/>
      <c r="G52" s="24"/>
      <c r="H52" s="24"/>
      <c r="I52" s="24"/>
      <c r="J52" s="25"/>
      <c r="K52" s="27">
        <v>2800</v>
      </c>
      <c r="L52" s="25"/>
      <c r="M52" s="28" t="s">
        <v>34</v>
      </c>
      <c r="N52" s="24"/>
      <c r="O52" s="24"/>
      <c r="P52" s="24"/>
      <c r="Q52" s="25"/>
    </row>
    <row r="53" spans="3:17" s="9" customFormat="1" x14ac:dyDescent="0.25">
      <c r="C53" s="23" t="s">
        <v>33</v>
      </c>
      <c r="D53" s="24"/>
      <c r="E53" s="25"/>
      <c r="F53" s="26"/>
      <c r="G53" s="24"/>
      <c r="H53" s="24"/>
      <c r="I53" s="24"/>
      <c r="J53" s="25"/>
      <c r="K53" s="27">
        <v>475</v>
      </c>
      <c r="L53" s="25"/>
      <c r="M53" s="28" t="s">
        <v>15</v>
      </c>
      <c r="N53" s="24"/>
      <c r="O53" s="24"/>
      <c r="P53" s="24"/>
      <c r="Q53" s="25"/>
    </row>
    <row r="54" spans="3:17" s="9" customFormat="1" ht="15" customHeight="1" x14ac:dyDescent="0.25">
      <c r="C54" s="23" t="s">
        <v>33</v>
      </c>
      <c r="D54" s="24"/>
      <c r="E54" s="25"/>
      <c r="F54" s="26"/>
      <c r="G54" s="24"/>
      <c r="H54" s="24"/>
      <c r="I54" s="24"/>
      <c r="J54" s="25"/>
      <c r="K54" s="27">
        <v>1658</v>
      </c>
      <c r="L54" s="25"/>
      <c r="M54" s="28" t="s">
        <v>23</v>
      </c>
      <c r="N54" s="24"/>
      <c r="O54" s="24"/>
      <c r="P54" s="24"/>
      <c r="Q54" s="25"/>
    </row>
    <row r="55" spans="3:17" s="9" customFormat="1" x14ac:dyDescent="0.25">
      <c r="C55" s="23" t="s">
        <v>35</v>
      </c>
      <c r="D55" s="24"/>
      <c r="E55" s="25"/>
      <c r="F55" s="26"/>
      <c r="G55" s="24"/>
      <c r="H55" s="24"/>
      <c r="I55" s="24"/>
      <c r="J55" s="25"/>
      <c r="K55" s="27">
        <v>40</v>
      </c>
      <c r="L55" s="25"/>
      <c r="M55" s="28" t="s">
        <v>23</v>
      </c>
      <c r="N55" s="24"/>
      <c r="O55" s="24"/>
      <c r="P55" s="24"/>
      <c r="Q55" s="25"/>
    </row>
    <row r="56" spans="3:17" s="9" customFormat="1" x14ac:dyDescent="0.25">
      <c r="C56" s="23" t="s">
        <v>35</v>
      </c>
      <c r="D56" s="24"/>
      <c r="E56" s="25"/>
      <c r="F56" s="26"/>
      <c r="G56" s="24"/>
      <c r="H56" s="24"/>
      <c r="I56" s="24"/>
      <c r="J56" s="25"/>
      <c r="K56" s="27">
        <f>1364+128</f>
        <v>1492</v>
      </c>
      <c r="L56" s="25"/>
      <c r="M56" s="28" t="s">
        <v>18</v>
      </c>
      <c r="N56" s="24"/>
      <c r="O56" s="24"/>
      <c r="P56" s="24"/>
      <c r="Q56" s="25"/>
    </row>
    <row r="57" spans="3:17" s="9" customFormat="1" x14ac:dyDescent="0.25">
      <c r="C57" s="23" t="s">
        <v>35</v>
      </c>
      <c r="D57" s="24"/>
      <c r="E57" s="25"/>
      <c r="F57" s="26"/>
      <c r="G57" s="24"/>
      <c r="H57" s="24"/>
      <c r="I57" s="24"/>
      <c r="J57" s="25"/>
      <c r="K57" s="27">
        <f>6564.5+135</f>
        <v>6699.5</v>
      </c>
      <c r="L57" s="25"/>
      <c r="M57" s="28" t="s">
        <v>15</v>
      </c>
      <c r="N57" s="24"/>
      <c r="O57" s="24"/>
      <c r="P57" s="24"/>
      <c r="Q57" s="25"/>
    </row>
    <row r="58" spans="3:17" s="9" customFormat="1" x14ac:dyDescent="0.25">
      <c r="C58" s="23" t="s">
        <v>35</v>
      </c>
      <c r="D58" s="24"/>
      <c r="E58" s="25"/>
      <c r="F58" s="26"/>
      <c r="G58" s="24"/>
      <c r="H58" s="24"/>
      <c r="I58" s="24"/>
      <c r="J58" s="25"/>
      <c r="K58" s="27">
        <f>1313.37+1421.97</f>
        <v>2735.34</v>
      </c>
      <c r="L58" s="25"/>
      <c r="M58" s="28" t="s">
        <v>20</v>
      </c>
      <c r="N58" s="24"/>
      <c r="O58" s="24"/>
      <c r="P58" s="24"/>
      <c r="Q58" s="25"/>
    </row>
    <row r="59" spans="3:17" s="9" customFormat="1" x14ac:dyDescent="0.25">
      <c r="C59" s="31"/>
      <c r="D59" s="32"/>
      <c r="E59" s="33"/>
      <c r="F59" s="34"/>
      <c r="G59" s="35"/>
      <c r="H59" s="35"/>
      <c r="I59" s="35"/>
      <c r="J59" s="36"/>
      <c r="K59" s="37"/>
      <c r="L59" s="38"/>
      <c r="M59" s="39"/>
      <c r="N59" s="40"/>
      <c r="O59" s="40"/>
      <c r="P59" s="40"/>
      <c r="Q59" s="41"/>
    </row>
    <row r="60" spans="3:17" s="9" customFormat="1" ht="15" customHeight="1" x14ac:dyDescent="0.25">
      <c r="C60" s="31" t="s">
        <v>9</v>
      </c>
      <c r="D60" s="32"/>
      <c r="E60" s="33"/>
      <c r="F60" s="42" t="s">
        <v>10</v>
      </c>
      <c r="G60" s="43"/>
      <c r="H60" s="43"/>
      <c r="I60" s="43"/>
      <c r="J60" s="44"/>
      <c r="K60" s="63">
        <f>SUM(K7:K59)</f>
        <v>59205.16</v>
      </c>
      <c r="L60" s="64"/>
      <c r="M60" s="45" t="s">
        <v>9</v>
      </c>
      <c r="N60" s="46"/>
      <c r="O60" s="46"/>
      <c r="P60" s="46"/>
      <c r="Q60" s="47"/>
    </row>
    <row r="61" spans="3:17" s="9" customFormat="1" x14ac:dyDescent="0.25">
      <c r="C61" s="48" t="s">
        <v>12</v>
      </c>
      <c r="D61" s="49"/>
      <c r="E61" s="50"/>
      <c r="F61" s="51"/>
      <c r="G61" s="52"/>
      <c r="H61" s="52"/>
      <c r="I61" s="52"/>
      <c r="J61" s="53"/>
      <c r="K61" s="65">
        <f>K60</f>
        <v>59205.16</v>
      </c>
      <c r="L61" s="66"/>
      <c r="M61" s="54"/>
      <c r="N61" s="55"/>
      <c r="O61" s="55"/>
      <c r="P61" s="55"/>
      <c r="Q61" s="56"/>
    </row>
    <row r="65" spans="3:17" x14ac:dyDescent="0.2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107" ht="24" customHeight="1" x14ac:dyDescent="0.25"/>
    <row r="130" spans="18:21" ht="18" customHeight="1" x14ac:dyDescent="0.25"/>
    <row r="131" spans="18:21" ht="18" customHeight="1" x14ac:dyDescent="0.25"/>
    <row r="132" spans="18:21" ht="18" customHeight="1" x14ac:dyDescent="0.25"/>
    <row r="133" spans="18:21" ht="18" customHeight="1" x14ac:dyDescent="0.25"/>
    <row r="134" spans="18:21" ht="18" customHeight="1" x14ac:dyDescent="0.25">
      <c r="T134" s="7"/>
    </row>
    <row r="135" spans="18:21" ht="18" customHeight="1" x14ac:dyDescent="0.25"/>
    <row r="136" spans="18:21" ht="29.25" customHeight="1" x14ac:dyDescent="0.25"/>
    <row r="137" spans="18:21" ht="23.25" customHeight="1" x14ac:dyDescent="0.25"/>
    <row r="141" spans="18:21" ht="57" customHeight="1" x14ac:dyDescent="0.25">
      <c r="R141" s="8"/>
      <c r="S141" s="8"/>
      <c r="T141" s="8"/>
      <c r="U141" s="8"/>
    </row>
  </sheetData>
  <mergeCells count="226">
    <mergeCell ref="C57:E57"/>
    <mergeCell ref="F57:J57"/>
    <mergeCell ref="K57:L57"/>
    <mergeCell ref="M57:Q57"/>
    <mergeCell ref="C58:E58"/>
    <mergeCell ref="F58:J58"/>
    <mergeCell ref="K58:L58"/>
    <mergeCell ref="M58:Q58"/>
    <mergeCell ref="C49:E49"/>
    <mergeCell ref="F49:J49"/>
    <mergeCell ref="K49:L49"/>
    <mergeCell ref="M49:Q49"/>
    <mergeCell ref="C50:E50"/>
    <mergeCell ref="F50:J50"/>
    <mergeCell ref="K50:L50"/>
    <mergeCell ref="M50:Q50"/>
    <mergeCell ref="C56:E56"/>
    <mergeCell ref="F56:J56"/>
    <mergeCell ref="K56:L56"/>
    <mergeCell ref="M56:Q56"/>
    <mergeCell ref="C44:E44"/>
    <mergeCell ref="F44:J44"/>
    <mergeCell ref="K44:L44"/>
    <mergeCell ref="M44:Q44"/>
    <mergeCell ref="C42:E42"/>
    <mergeCell ref="F42:J42"/>
    <mergeCell ref="K42:L42"/>
    <mergeCell ref="M42:Q42"/>
    <mergeCell ref="C54:E54"/>
    <mergeCell ref="F54:J54"/>
    <mergeCell ref="K54:L54"/>
    <mergeCell ref="M54:Q54"/>
    <mergeCell ref="C46:E46"/>
    <mergeCell ref="F46:J46"/>
    <mergeCell ref="K46:L46"/>
    <mergeCell ref="M46:Q46"/>
    <mergeCell ref="C47:E47"/>
    <mergeCell ref="F47:J47"/>
    <mergeCell ref="K47:L47"/>
    <mergeCell ref="M47:Q47"/>
    <mergeCell ref="C48:E48"/>
    <mergeCell ref="F48:J48"/>
    <mergeCell ref="K48:L48"/>
    <mergeCell ref="M48:Q48"/>
    <mergeCell ref="C52:E52"/>
    <mergeCell ref="F52:J52"/>
    <mergeCell ref="K52:L52"/>
    <mergeCell ref="M52:Q52"/>
    <mergeCell ref="C53:E53"/>
    <mergeCell ref="F53:J53"/>
    <mergeCell ref="K53:L53"/>
    <mergeCell ref="M53:Q53"/>
    <mergeCell ref="C51:E51"/>
    <mergeCell ref="F51:J51"/>
    <mergeCell ref="K51:L51"/>
    <mergeCell ref="M51:Q51"/>
    <mergeCell ref="C39:E39"/>
    <mergeCell ref="F39:J39"/>
    <mergeCell ref="K39:L39"/>
    <mergeCell ref="M39:Q39"/>
    <mergeCell ref="C41:E41"/>
    <mergeCell ref="F41:J41"/>
    <mergeCell ref="K41:L41"/>
    <mergeCell ref="M41:Q41"/>
    <mergeCell ref="C35:E35"/>
    <mergeCell ref="F35:J35"/>
    <mergeCell ref="K35:L35"/>
    <mergeCell ref="M35:Q35"/>
    <mergeCell ref="C36:E36"/>
    <mergeCell ref="F36:J36"/>
    <mergeCell ref="K36:L36"/>
    <mergeCell ref="M36:Q36"/>
    <mergeCell ref="C37:E37"/>
    <mergeCell ref="F37:J37"/>
    <mergeCell ref="K37:L37"/>
    <mergeCell ref="M37:Q37"/>
    <mergeCell ref="C40:E40"/>
    <mergeCell ref="F40:J40"/>
    <mergeCell ref="K40:L40"/>
    <mergeCell ref="M40:Q40"/>
    <mergeCell ref="C61:E61"/>
    <mergeCell ref="F61:J61"/>
    <mergeCell ref="K61:L61"/>
    <mergeCell ref="M61:Q61"/>
    <mergeCell ref="C21:E21"/>
    <mergeCell ref="F21:J21"/>
    <mergeCell ref="K21:L21"/>
    <mergeCell ref="M21:Q21"/>
    <mergeCell ref="C22:E22"/>
    <mergeCell ref="F22:J22"/>
    <mergeCell ref="K22:L22"/>
    <mergeCell ref="M22:Q22"/>
    <mergeCell ref="C23:E23"/>
    <mergeCell ref="F23:J23"/>
    <mergeCell ref="K23:L23"/>
    <mergeCell ref="M23:Q23"/>
    <mergeCell ref="C24:E24"/>
    <mergeCell ref="F24:J24"/>
    <mergeCell ref="K24:L24"/>
    <mergeCell ref="M24:Q24"/>
    <mergeCell ref="C43:E43"/>
    <mergeCell ref="F43:J43"/>
    <mergeCell ref="K43:L43"/>
    <mergeCell ref="M43:Q43"/>
    <mergeCell ref="C59:E59"/>
    <mergeCell ref="F59:J59"/>
    <mergeCell ref="K59:L59"/>
    <mergeCell ref="M59:Q59"/>
    <mergeCell ref="C60:E60"/>
    <mergeCell ref="F60:J60"/>
    <mergeCell ref="K60:L60"/>
    <mergeCell ref="M60:Q60"/>
    <mergeCell ref="C27:E27"/>
    <mergeCell ref="F27:J27"/>
    <mergeCell ref="K27:L27"/>
    <mergeCell ref="M27:Q27"/>
    <mergeCell ref="K30:L30"/>
    <mergeCell ref="M30:Q30"/>
    <mergeCell ref="C31:E31"/>
    <mergeCell ref="F31:J31"/>
    <mergeCell ref="K31:L31"/>
    <mergeCell ref="M31:Q31"/>
    <mergeCell ref="C33:E33"/>
    <mergeCell ref="F33:J33"/>
    <mergeCell ref="C38:E38"/>
    <mergeCell ref="F38:J38"/>
    <mergeCell ref="K38:L38"/>
    <mergeCell ref="M38:Q38"/>
    <mergeCell ref="K7:L7"/>
    <mergeCell ref="M7:Q7"/>
    <mergeCell ref="C26:E26"/>
    <mergeCell ref="F26:J26"/>
    <mergeCell ref="K26:L26"/>
    <mergeCell ref="M26:Q26"/>
    <mergeCell ref="C15:E15"/>
    <mergeCell ref="F15:J15"/>
    <mergeCell ref="K15:L15"/>
    <mergeCell ref="M15:Q15"/>
    <mergeCell ref="C16:E16"/>
    <mergeCell ref="F16:J16"/>
    <mergeCell ref="C19:E19"/>
    <mergeCell ref="F19:J19"/>
    <mergeCell ref="K19:L19"/>
    <mergeCell ref="M19:Q19"/>
    <mergeCell ref="C25:E25"/>
    <mergeCell ref="F25:J25"/>
    <mergeCell ref="K25:L25"/>
    <mergeCell ref="M25:Q25"/>
    <mergeCell ref="C20:E20"/>
    <mergeCell ref="F20:J20"/>
    <mergeCell ref="K20:L20"/>
    <mergeCell ref="M20:Q20"/>
    <mergeCell ref="C5:E5"/>
    <mergeCell ref="F5:Q5"/>
    <mergeCell ref="C55:E55"/>
    <mergeCell ref="F55:J55"/>
    <mergeCell ref="K55:L55"/>
    <mergeCell ref="M55:Q55"/>
    <mergeCell ref="C18:E18"/>
    <mergeCell ref="F18:J18"/>
    <mergeCell ref="K18:L18"/>
    <mergeCell ref="M18:Q18"/>
    <mergeCell ref="C32:E32"/>
    <mergeCell ref="F32:J32"/>
    <mergeCell ref="K32:L32"/>
    <mergeCell ref="M32:Q32"/>
    <mergeCell ref="C45:E45"/>
    <mergeCell ref="F45:J45"/>
    <mergeCell ref="K45:L45"/>
    <mergeCell ref="M45:Q45"/>
    <mergeCell ref="C30:E30"/>
    <mergeCell ref="F30:J30"/>
    <mergeCell ref="C6:E6"/>
    <mergeCell ref="F6:Q6"/>
    <mergeCell ref="C7:E7"/>
    <mergeCell ref="F7:J7"/>
    <mergeCell ref="C9:E9"/>
    <mergeCell ref="F9:J9"/>
    <mergeCell ref="K9:L9"/>
    <mergeCell ref="M9:Q9"/>
    <mergeCell ref="C10:E10"/>
    <mergeCell ref="F10:J10"/>
    <mergeCell ref="K10:L10"/>
    <mergeCell ref="M10:Q10"/>
    <mergeCell ref="C11:E11"/>
    <mergeCell ref="F11:J11"/>
    <mergeCell ref="K11:L11"/>
    <mergeCell ref="M11:Q11"/>
    <mergeCell ref="C13:E13"/>
    <mergeCell ref="F13:J13"/>
    <mergeCell ref="K13:L13"/>
    <mergeCell ref="M13:Q13"/>
    <mergeCell ref="C14:E14"/>
    <mergeCell ref="F14:J14"/>
    <mergeCell ref="K16:L16"/>
    <mergeCell ref="M16:Q16"/>
    <mergeCell ref="C17:E17"/>
    <mergeCell ref="F17:J17"/>
    <mergeCell ref="K17:L17"/>
    <mergeCell ref="M17:Q17"/>
    <mergeCell ref="K14:L14"/>
    <mergeCell ref="M14:Q14"/>
    <mergeCell ref="H1:Q3"/>
    <mergeCell ref="C2:F2"/>
    <mergeCell ref="C8:E8"/>
    <mergeCell ref="F8:J8"/>
    <mergeCell ref="K8:L8"/>
    <mergeCell ref="M8:Q8"/>
    <mergeCell ref="K33:L33"/>
    <mergeCell ref="M33:Q33"/>
    <mergeCell ref="C34:E34"/>
    <mergeCell ref="F34:J34"/>
    <mergeCell ref="K34:L34"/>
    <mergeCell ref="M34:Q34"/>
    <mergeCell ref="C12:E12"/>
    <mergeCell ref="F12:J12"/>
    <mergeCell ref="K12:L12"/>
    <mergeCell ref="M12:Q12"/>
    <mergeCell ref="C28:E28"/>
    <mergeCell ref="F28:J28"/>
    <mergeCell ref="K28:L28"/>
    <mergeCell ref="M28:Q28"/>
    <mergeCell ref="C29:E29"/>
    <mergeCell ref="F29:J29"/>
    <mergeCell ref="K29:L29"/>
    <mergeCell ref="M29:Q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tenikuri moms. sul</vt:lpstr>
      <vt:lpstr>detaluri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Rukhaia</cp:lastModifiedBy>
  <cp:lastPrinted>2014-01-10T12:54:17Z</cp:lastPrinted>
  <dcterms:created xsi:type="dcterms:W3CDTF">2014-01-09T08:12:48Z</dcterms:created>
  <dcterms:modified xsi:type="dcterms:W3CDTF">2015-02-24T08:23:19Z</dcterms:modified>
</cp:coreProperties>
</file>